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IS" sheetId="1" r:id="rId1"/>
    <sheet name="BS" sheetId="2" r:id="rId2"/>
    <sheet name="ES" sheetId="3" r:id="rId3"/>
    <sheet name="CF" sheetId="4" r:id="rId4"/>
    <sheet name="Notes" sheetId="5" r:id="rId5"/>
  </sheets>
  <definedNames>
    <definedName name="_xlnm.Print_Titles" localSheetId="4">'Notes'!$1:$5</definedName>
    <definedName name="Z_717FDF11_CA24_49EE_AD3C_AE856F960CB9_.wvu.PrintArea" localSheetId="1" hidden="1">'BS'!$A$1:$G$63</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<sst xmlns="http://schemas.openxmlformats.org/spreadsheetml/2006/main" count="383" uniqueCount="277">
  <si>
    <t>The Board is cautiously optimistic of securing more contracts to add to the Group's current order book especially in the offshore support vessel category, as well as reaping greater returns from its chartering division through higher utilisation of the Group's fleet in energy transportation and in various O&amp;G support services. With 50 vessels under different stages of construction, the Group is ensured of a steady supply of vessels to tap the anticipated sturdy demand in the future. Barring any significant unforeseen circumstances, the Group's performance outlook for the remainder of the year is expected to remain bright.</t>
  </si>
  <si>
    <t>The effective tax rate for the current quarter and the financial year to date were relatively lower than the statutory tax rate in Malaysia as a portion of revenue from sales of vessels were derived from a subsidiary incorporated in the Federal Territory of Labuan, which enjoys a corporate tax rate of 3% or RM20,000 flat per annum.</t>
  </si>
  <si>
    <t>Overall, the Group registered an increase in inventories (comprising cost of raw materials and work-in-progress) to RM132.8 million from RM74.0 million recorded as at the end of 2005. Given the bullish demand from the O&amp;G and related services as well as from the energy transportation sectors, the Group will continue to invest both internal and external funds to expand its rolling vessel building programme intended for eventual sale as well as for the expansion of its fleet for charter purposes.</t>
  </si>
  <si>
    <t>The Group registered profit before tax of RM8.9 million (excluding negative goodwill) for the current quarter which was down 10% from RM9.9 million achieved in the preceding quarter. This was mainly caused by fewer number of vessels sold in the current quarter, i.e. 4 units as against 10 units previously. The  profit before tax this quarter was consistent with the preceding year corresponding quarter's RM9.0 million. In terms of margin before tax, current quarter's result of 22% (excluding negative goodwill) was 5 percentage point lower than the preceding quarter as the latter was bolstered by one-off gain on disposal of vessel. Profit margin before tax in the same period last year was 5 percentage point lower at 17% as a result of recognition of operating costs in the Shipbuilding and Ship Repairs division that comprised materials bought at higher costs during the earlier part of 2005 occasioned by the relatively higher prices of steel-related products and fuel.</t>
  </si>
  <si>
    <t>-</t>
  </si>
  <si>
    <t>There was no purchase or sale of quoted securities during the current quarter and financial year to date. In addition, the Group did not own any quoted security as at the end of the reporting period.</t>
  </si>
  <si>
    <t xml:space="preserve">    Estimated tax payable</t>
  </si>
  <si>
    <t xml:space="preserve">    Foreign tax</t>
  </si>
  <si>
    <t xml:space="preserve">    Deferred taxation</t>
  </si>
  <si>
    <t>Terminated</t>
  </si>
  <si>
    <t>On 14 June 2005, the Company offered 33,400,000 new ordinary shares in the Company pursuant to the Company's ESOS at an exercise price of RM0.51 per share to the eligible employees and directors of the Company and its subsidiaries. 30,482,000 of the options offered were accepted and subsequently granted on 14 July 2005.</t>
  </si>
  <si>
    <t>Granted</t>
  </si>
  <si>
    <t>CONDENSED CONSOLIDATED INCOME STATEMENTS</t>
  </si>
  <si>
    <t>Revenue</t>
  </si>
  <si>
    <t>- basic (sen)</t>
  </si>
  <si>
    <t>- diluted (sen)</t>
  </si>
  <si>
    <t>Taxation</t>
  </si>
  <si>
    <t>CONDENSED CONSOLIDATED BALANCE SHEET</t>
  </si>
  <si>
    <t>Inventories</t>
  </si>
  <si>
    <t>Distributable</t>
  </si>
  <si>
    <t>Retained</t>
  </si>
  <si>
    <t>Total</t>
  </si>
  <si>
    <t>RM'000</t>
  </si>
  <si>
    <t>Basis of Preparation</t>
  </si>
  <si>
    <t>Seasonal or Cyclical Factors</t>
  </si>
  <si>
    <t>Change in Accounting Estimate</t>
  </si>
  <si>
    <t>Debt and Equity Securities</t>
  </si>
  <si>
    <t>Dividends Paid</t>
  </si>
  <si>
    <t>Segmental Reporting</t>
  </si>
  <si>
    <t>Subsequent Event</t>
  </si>
  <si>
    <t>Changes in the Composition of the Group</t>
  </si>
  <si>
    <t>Taxation comprises:</t>
  </si>
  <si>
    <t>Deferred taxation</t>
  </si>
  <si>
    <t xml:space="preserve">Review of Performance </t>
  </si>
  <si>
    <t>Status of Corporate Proposals</t>
  </si>
  <si>
    <t>Off Balance Sheet Financial Instruments</t>
  </si>
  <si>
    <t>Material Litigation</t>
  </si>
  <si>
    <t>Basic earnings per share</t>
  </si>
  <si>
    <t xml:space="preserve">Share </t>
  </si>
  <si>
    <t>Segment Revenue</t>
  </si>
  <si>
    <t>Segment Results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</si>
  <si>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</si>
  <si>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</si>
  <si>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</si>
  <si>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</si>
  <si>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</si>
  <si>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</si>
  <si>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</si>
  <si>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</si>
  <si>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</si>
  <si>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Note</t>
  </si>
  <si>
    <t>Currency</t>
  </si>
  <si>
    <t>Finance costs</t>
  </si>
  <si>
    <t>Group Borrowings and Debt Securities</t>
  </si>
  <si>
    <t>Purchase or Disposal of Quoted Securities</t>
  </si>
  <si>
    <t>CONDENSED CONSOLIDATED STATEMENT OF CHANGES IN EQUITY</t>
  </si>
  <si>
    <t>As at the end of the quarter, there was only one class of shares in issue and they rank pari passu with each other.</t>
  </si>
  <si>
    <t xml:space="preserve">Vessel Chartering </t>
  </si>
  <si>
    <t>Contingent Liabilities and Contingent Assets</t>
  </si>
  <si>
    <t>Earnings Per Share</t>
  </si>
  <si>
    <t>Weighted average number of ordinary shares in issue ('000)</t>
  </si>
  <si>
    <t>The Group's borrowings as at the end of the quarter were as follows:</t>
  </si>
  <si>
    <t xml:space="preserve">Explanatory notes for variance of forecast and profit guarantee </t>
  </si>
  <si>
    <t xml:space="preserve">                                                                                                                                                                                                                                                                                                                                                                                                                                                                                                                                                                                                                                                                                                                                                                                                                                                                                                                                                                                                                                                                         </t>
  </si>
  <si>
    <t>The Company did not issue any profit forecast or profit guarantee and therefore, this note is not applicable.</t>
  </si>
  <si>
    <t>3 months ended</t>
  </si>
  <si>
    <t>Individual</t>
  </si>
  <si>
    <t>Cumulative</t>
  </si>
  <si>
    <t>CASH AND CASH EQUIVALENTS AT BEGINNING OF FINANCIAL YEAR</t>
  </si>
  <si>
    <t>Basic earnings per share (sen)</t>
  </si>
  <si>
    <t>* Cash and cash equivalents at end of financial period comprise the following:</t>
  </si>
  <si>
    <t>There was no material capital commitment since the last annual balance sheet to the date of this report.</t>
  </si>
  <si>
    <t>Prospects</t>
  </si>
  <si>
    <t>COASTAL CONTRACTS BHD (Company No. 517649-A)</t>
  </si>
  <si>
    <t>Notes:</t>
  </si>
  <si>
    <t>Balance at 1 January 2005</t>
  </si>
  <si>
    <t>CUMULATIVE</t>
  </si>
  <si>
    <t>INDIVIDUAL</t>
  </si>
  <si>
    <t>Cost of sales and services</t>
  </si>
  <si>
    <t>Minority interest</t>
  </si>
  <si>
    <t>Gross profit</t>
  </si>
  <si>
    <t>Unusual Items Affecting the Financial Statements</t>
  </si>
  <si>
    <t>Carrying Amounts of Revalued Assets</t>
  </si>
  <si>
    <t>Vessel Chartering Division</t>
  </si>
  <si>
    <t>CONDENSED CONSOLIDATED CASH FLOW STATEMENT</t>
  </si>
  <si>
    <t xml:space="preserve">- Vessel Chartering </t>
  </si>
  <si>
    <t>Effect of exchange rate changes</t>
  </si>
  <si>
    <t>Exercised</t>
  </si>
  <si>
    <t>No. of shares</t>
  </si>
  <si>
    <t>('000)</t>
  </si>
  <si>
    <t>N/A</t>
  </si>
  <si>
    <t>Administrative expenses</t>
  </si>
  <si>
    <t>CASH AND CASH EQUIVALENTS AT END OF FINANCIAL PERIOD*</t>
  </si>
  <si>
    <t>Fixed deposit</t>
  </si>
  <si>
    <t>Cash and bank balances</t>
  </si>
  <si>
    <t>Cash and cash equivalents at end of financial period</t>
  </si>
  <si>
    <t>capital</t>
  </si>
  <si>
    <t>premium</t>
  </si>
  <si>
    <t xml:space="preserve">translation </t>
  </si>
  <si>
    <t>reserve</t>
  </si>
  <si>
    <t>The current gearing is within management comfort level.</t>
  </si>
  <si>
    <t>(restated)</t>
  </si>
  <si>
    <t>31.12.2005</t>
  </si>
  <si>
    <t>The Condensed Consolidated Statement of Changes in Equity should be read in conjunction with the audited financial statements for the financial year ended 31 December 2005 and the accompanying explanatory notes attached to the interim financial statements.</t>
  </si>
  <si>
    <t>The Condensed Consolidated Income Statements should be read in conjunction with the audited financial statements for the financial year ended 31 December 2005 and the accompanying explanatory notes attached to the interim financial statements.</t>
  </si>
  <si>
    <t>The Condensed Consolidated Balance Sheet should be read in conjunction with the audited financial statements for the financial year ended 31 December 2005 and the accompanying explanatory notes attached to the interim financial statements.</t>
  </si>
  <si>
    <t>The Condensed Consolidated Cash Flow Statement should be read in conjunction with the audited financial statements for the financial year ended 31 December 2005 and the accompanying explanatory notes attached to the interim financial statements.</t>
  </si>
  <si>
    <t>Other income</t>
  </si>
  <si>
    <t>Other expenses</t>
  </si>
  <si>
    <t>Income tax expense</t>
  </si>
  <si>
    <t>Profit for the period</t>
  </si>
  <si>
    <t>Attributable to:</t>
  </si>
  <si>
    <t>Equity holders of the parent</t>
  </si>
  <si>
    <t>Earnings per share attributable to</t>
  </si>
  <si>
    <t>equity holders of the parent:</t>
  </si>
  <si>
    <t>Basic earnings per share of the Group is calculated by dividing the profit for the period attributable to ordinary equity holders of the parent by the weighted average number of ordinary shares in issue during the period.</t>
  </si>
  <si>
    <t>ASSETS</t>
  </si>
  <si>
    <t>Non-current assets</t>
  </si>
  <si>
    <t>Current assets</t>
  </si>
  <si>
    <t>TOTAL ASSETS</t>
  </si>
  <si>
    <t>EQUITY AND LIABILITIES</t>
  </si>
  <si>
    <t>Equity attributable to equity holders of the parent</t>
  </si>
  <si>
    <t>Total equity</t>
  </si>
  <si>
    <t>Non-current liabilities</t>
  </si>
  <si>
    <t>Current liabilities</t>
  </si>
  <si>
    <t>Total liabilities</t>
  </si>
  <si>
    <t>TOTAL EQUITY AND LIABILITIES</t>
  </si>
  <si>
    <t>The valuations of property, plant and equipment have been brought forward without amendment from the financial statements for the year ended 31 December 2005.</t>
  </si>
  <si>
    <t>The interim financial statements should be read in conjunction with the audited financial statements for the year ended 31 December 2005. These explanatory notes attached to the interim financial statements provide an explanation of events and transactons that are significant to an understanding of the changes in the financial position and performance of the Group since the year ended 31 December 2005.</t>
  </si>
  <si>
    <t>Changes in Accounting Policies</t>
  </si>
  <si>
    <t>FRS 3          Business Combinations</t>
  </si>
  <si>
    <t>FRS 5          Non-current Assets Held for Sale and Discontinued Operations</t>
  </si>
  <si>
    <t xml:space="preserve">FRS 101      Presentation of Financial Statements     </t>
  </si>
  <si>
    <t>FRS 102      Inventories</t>
  </si>
  <si>
    <t>FRS 116      Property, Plant and Equipment</t>
  </si>
  <si>
    <t>FRS 121      The Effects of Changes in Foreign Exchange Rates</t>
  </si>
  <si>
    <t>FRS 127      Consolidated and Separate Financial Statements</t>
  </si>
  <si>
    <t>FRS 128      Investments in Associates</t>
  </si>
  <si>
    <t>FRS 131      Interests in Joint Ventures</t>
  </si>
  <si>
    <t>FRS 132      Financial Instruments: Disclosure and Presentation</t>
  </si>
  <si>
    <t>FRS 133      Earnings Per Share</t>
  </si>
  <si>
    <t>FRS 136      Impairment of Assets</t>
  </si>
  <si>
    <t>FRS 138      Intangible Assets</t>
  </si>
  <si>
    <t>FRS 140      Investment Property</t>
  </si>
  <si>
    <t>Effects of adopting FRS 3</t>
  </si>
  <si>
    <t>2(b)</t>
  </si>
  <si>
    <t>(a)</t>
  </si>
  <si>
    <t>(b)</t>
  </si>
  <si>
    <t>FRS 2: Share-based Payment</t>
  </si>
  <si>
    <t xml:space="preserve">(c) </t>
  </si>
  <si>
    <t>FRS 101: Presentation of Financial Statements</t>
  </si>
  <si>
    <t>As at</t>
  </si>
  <si>
    <t xml:space="preserve">As at </t>
  </si>
  <si>
    <t>Property, plant and equipment</t>
  </si>
  <si>
    <t>Goodwill on consolidation</t>
  </si>
  <si>
    <t>Trade receivables</t>
  </si>
  <si>
    <t>Other receivables</t>
  </si>
  <si>
    <t>Tax refundable</t>
  </si>
  <si>
    <t>Share capital</t>
  </si>
  <si>
    <t>Share premium</t>
  </si>
  <si>
    <t>Currency translation reserve</t>
  </si>
  <si>
    <t>Retained earnings</t>
  </si>
  <si>
    <t>Trade payables</t>
  </si>
  <si>
    <t>Other payables</t>
  </si>
  <si>
    <t>Borrowings</t>
  </si>
  <si>
    <t>Current tax payable</t>
  </si>
  <si>
    <t>Attributable to equity holders of the parent</t>
  </si>
  <si>
    <t>Foreign currency translation, representing</t>
  </si>
  <si>
    <t xml:space="preserve">    net expense recognised directly in equity</t>
  </si>
  <si>
    <t>earnings</t>
  </si>
  <si>
    <t>Balance at 1 January 2006</t>
  </si>
  <si>
    <t>This FRS requires an entity to recognise share-based payment transactions in its financial statements, including transactions with employees or other parties to be settled in cash, other assets or equity instruments of the entity.</t>
  </si>
  <si>
    <t>FRS 3: Business Combinations and FRS 136: Impairment of Assets</t>
  </si>
  <si>
    <t>Auditors' Report on Preceding Annual Financial Statements</t>
  </si>
  <si>
    <t>The auditors' report on the Group's most recent annual audited financial statements for the year ended 31 December 2005 was not subject to any qualification.</t>
  </si>
  <si>
    <t>Under the transitional provisions of FRS 2, this FRS must be applied to share options that were granted after 31 December 2004 and had not yet vested on 1 January 2006. The adoption of this FRS has not resulted in any financial impact to the Group as there were no new share options granted by the Group which remain unvested on 1 January 2006.</t>
  </si>
  <si>
    <t>FRS 3 will also result in consequential amendments to FRS 136. Under FRS 136, goodwill is carried at cost less accumulated impairment losses and is now tested for impairment annually, or more frequently if events or changes in circumstances indicate that it might be impaired. Any impairment loss is recognised in the income statement and subsequent reversal is not allowed.</t>
  </si>
  <si>
    <t>Net assets per share (RM)</t>
  </si>
  <si>
    <t xml:space="preserve">    of banking facilities granted to subsidiary companies</t>
  </si>
  <si>
    <t>Corporate guarantees to financial institutions in respect</t>
  </si>
  <si>
    <t>FRS 2          Share-based Payment</t>
  </si>
  <si>
    <t>FRS 108      Accounting Policies, Changes in Accounting Estimates and Errors</t>
  </si>
  <si>
    <t>FRS 110      Events After the Balance Sheet Date</t>
  </si>
  <si>
    <t>The adoption of FRS 5, 102, 108, 110, 116, 121, 127, 128, 131, 132, 133, 138 and 140 does not have significant financial impact on the Group. The principal effects of the changes in accounting policies resulting from the adoption of the other new/revised FRSs are discussed below:</t>
  </si>
  <si>
    <t>(unaudited)</t>
  </si>
  <si>
    <t>(audited)</t>
  </si>
  <si>
    <t>There were no items affecting assets, liabilities, equity, net income or cash flows during the financial period under review that were unusual because of their nature, size or incidence.</t>
  </si>
  <si>
    <t>The revised FRS 116: Property, Plant and Equipment requires the review of the residual value and remaining useful life of an item of property, plant and equipment at least at each financial year end. The Group has reviewed the residual value of certain property, plant and equipment and found that there were no changes in estimates that would give rise to material effects on the current quarter's results.</t>
  </si>
  <si>
    <t>Sale of Unquoted Investments and/or Properties</t>
  </si>
  <si>
    <t>There are no off balance sheet financial instruments at the date of this quarterly report.</t>
  </si>
  <si>
    <t>Profit attributable to equity holders of the parent (RM'000)</t>
  </si>
  <si>
    <t>The current period's presentation of the Group's financial statements is based on the revised requirements of FRS 101, with the comparatives restated to conform with the current period's presentation.</t>
  </si>
  <si>
    <t>Net cash generated from investing activities</t>
  </si>
  <si>
    <t>There was no sale of unquoted investments and properties of the Group during the current quarter and financial year to date.</t>
  </si>
  <si>
    <t>Non-distributable</t>
  </si>
  <si>
    <t xml:space="preserve">   year ended 31 December 2005</t>
  </si>
  <si>
    <t>First and final dividend for the financial</t>
  </si>
  <si>
    <t>The significant accounting policies adopted are consistent with those of the audited financial statements for the year ended 31 December 2005 except for the adoption of the following new/revised Financial Reporting Standards ("FRS") effective for financial period beginning 1 January 2006:</t>
  </si>
  <si>
    <t>The interim financial statements are unaudited and have been prepared under the historical cost convention and in accordance with the requirements of FRS 134: Interim Financial Reporting and paragraph 9.22 of the Listing Requirements of Bursa Malaysia Securities Berhad.</t>
  </si>
  <si>
    <t>The Company operates an equity-settled, share-based compensation plan for the eligible employees and directors of the Group, known as Coastal Employees' Share Option Scheme ("ESOS"). The adoption of FRS 2 has resulted in a change in accounting policy for staff costs of the Group arising from share options granted by the Company to eligible employees and directors of the Group pursuant to the ESOS. Prior to 1 January 2006, no compensation expense was recognised in the income statement for share options granted to eligible employees and directors of the Group. Upon the adoption of FRS 2, where the Group pays for services of its employees using share options, the fair value of the transaction is recognised as an expense in the income statement over the vesting period of the grants, with a corresponding increase in equity.</t>
  </si>
  <si>
    <t>Under FRS 3, any excess of the Group's interest in the net fair value of acquiree's identifiable assets, liabilities and contingent liabilities over cost of acquisition (previously referred to as "negative goodwill") is now recognised immediately in the income statement. Prior to 1 January 2006, negative goodwill was used  to reduce goodwill in the balance sheet. In accordance with the transitional provisions of FRS 3, the negative goodwill as at l January 2006 of RM3,753,870 was derecognised with a corresponding increase in retained earnings.</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</si>
  <si>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requires disclosure, on the face of the statement of changes in equity, total recognised income and expenses for the period, showing separately the amounts attributable to equity holders of the parent and to minority interest.</t>
  </si>
  <si>
    <t>The Group's performance is affected by the regional economic conditions. The demand for vessels as well as shiprepair and charter services are closely associated with the regional economic climate.</t>
  </si>
  <si>
    <t>Shipbuilding and Shiprepair</t>
  </si>
  <si>
    <t>- Shipbuilding and Shiprepair</t>
  </si>
  <si>
    <t>Shipbuilding and Shiprepair Division</t>
  </si>
  <si>
    <t>Net cash (used in)/generated from financing activities</t>
  </si>
  <si>
    <t>FOR THE FINANCIAL PERIOD ENDED 30 SEPTEMBER 2006</t>
  </si>
  <si>
    <t>30.09.2006</t>
  </si>
  <si>
    <t>30.09.2005</t>
  </si>
  <si>
    <t>9 months ended</t>
  </si>
  <si>
    <t>AS AT 30 SEPTEMBER 2006</t>
  </si>
  <si>
    <t>9 months ended 30 September 2005</t>
  </si>
  <si>
    <t>Balance at 30 September 2005</t>
  </si>
  <si>
    <t>9 months ended 30 September 2006</t>
  </si>
  <si>
    <t>Balance at 30 September 2006</t>
  </si>
  <si>
    <t>FOR THE QUARTER ENDED 30 SEPTEMBER 2006</t>
  </si>
  <si>
    <t>3 months ended 30 September 2006</t>
  </si>
  <si>
    <t>As at 30 September 2006, the Company is contingently liable for the amount of banking facilities utilised by these subsidiary companies totalling RM46,882,061.</t>
  </si>
  <si>
    <t>The Group is not engaged in any material litigation and is not aware of any proceedings which materially affect the position or business of the Group as at 23 November 2006.</t>
  </si>
  <si>
    <t>No interim dividend has been declared for the current quarter ended 30 September 2006.</t>
  </si>
  <si>
    <t>The following dividend was paid during the financial year-to-date:</t>
  </si>
  <si>
    <t>The interim financial statements were authorised for issue by the Board of Directors in accordance with a resolution of the directors dated 23 November 2006.</t>
  </si>
  <si>
    <t xml:space="preserve">    Employees' Share Option Scheme</t>
  </si>
  <si>
    <t>Share issuance expenses</t>
  </si>
  <si>
    <t>Net cash generated from/(used in) operating activities</t>
  </si>
  <si>
    <t>NET INCREASE IN CASH AND CASH EQUIVALENTS</t>
  </si>
  <si>
    <t>Balance as at 30 September 2006</t>
  </si>
  <si>
    <t>As at                   30 September  2006</t>
  </si>
  <si>
    <t>There was no material event subsequent to the end of the current quarter.</t>
  </si>
  <si>
    <t xml:space="preserve">    Underprovided in prior years</t>
  </si>
  <si>
    <t>For diluted earnings per share calculation, the weighted average number of ordinary shares in issue is adjusted to assume that the maximum number of new ordinary shares have been issued pursuant to the ESOS. The dilutive portion of the ordinary shares deemed issued pursuant to the ESOS are accounted for in the diluted earnings per share calculation.</t>
  </si>
  <si>
    <t>Diluted earnings per share</t>
  </si>
  <si>
    <t>Net profit after tax for the period (RM'000)</t>
  </si>
  <si>
    <t>Adjusted weighted average number of ordinary shares ('000)</t>
  </si>
  <si>
    <t>Diluted earnings per share (sen)</t>
  </si>
  <si>
    <t>Effect of dilution of ESOS ('000)</t>
  </si>
  <si>
    <t>For diluted earnings per share calculation, the weighted average number of ordinary shares in issue is adjusted to assume that the maximum number of new ordinary shares have been issued pursuant to the ESOS. The dilutive portion of the ordinary shares deemed issued pursuant to the ESOS are accounted for in the diluted earnings per share calculation. The ESOS has a dilutive effect only when the average market price of ordinary shares of the Company during the period exceeds the exercise price of the options granted. As the average market price of ordinary shares of the Company for the nine months (RM0.48) is lower than the exercise price of the options (RM0.51), the options were not assumed to be exercised because they were antidilutive in the period.</t>
  </si>
  <si>
    <t>Apart from RM31.7 million of short term secured borrowings which are denominated in United States Dollar, all borrowings are denominated in Ringgit Malaysia.</t>
  </si>
  <si>
    <t>The debt-equity ratio of the Group has reduced to 0.347 from 0.441 of last quarter. The reduction was mainly due to repayment of external borrowings. Internally generated funds derived from operations were utilised to sustain the Group's working capital requirements during the quarter under review.</t>
  </si>
  <si>
    <t>Amount due to a director</t>
  </si>
  <si>
    <t>Provision for taxation</t>
  </si>
  <si>
    <t>Total net assets</t>
  </si>
  <si>
    <t>Group's share of net assets</t>
  </si>
  <si>
    <t>The cash outflow on acquisition is as follows:</t>
  </si>
  <si>
    <t>Purchase consideration satisfied by cash</t>
  </si>
  <si>
    <t>Cash and cash equivalents of subsidiary acquired</t>
  </si>
  <si>
    <t>Net cash outflow of the Group</t>
  </si>
  <si>
    <t xml:space="preserve">There are no corporate proposals announced but not completed as at 23 November 2006. </t>
  </si>
  <si>
    <t>Negative goodwill arising on acquisition</t>
  </si>
  <si>
    <t>Profit before tax and negative goodwill</t>
  </si>
  <si>
    <t>Negative goodwill</t>
  </si>
  <si>
    <t>Profit before tax</t>
  </si>
  <si>
    <t>There were no issuance, cancellation, repurchase, resale and repayment of debt and equity securities during the financial period under review except for the following:</t>
  </si>
  <si>
    <t>The cost of acquisition of RM2,000,000 for PESB's entire issued and paid-up share capital comprising 2,000,000 ordinary shares of RM1.00 each was satisfied wholly in cash.</t>
  </si>
  <si>
    <t>The acquired subsidiary has contributed the following results to the Group:</t>
  </si>
  <si>
    <t>The assets and liabilities arising from the acquisition are as follows:</t>
  </si>
  <si>
    <t>Fair Value</t>
  </si>
  <si>
    <t>Amount</t>
  </si>
  <si>
    <t xml:space="preserve">Carrying </t>
  </si>
  <si>
    <t>Acquiree's</t>
  </si>
  <si>
    <t>Deferred tax liabilities</t>
  </si>
  <si>
    <t>Less: Minority interest</t>
  </si>
  <si>
    <t>The Group recorded revenue of RM39.4 million in the current quarter, increased slightly over 7% compared to RM36.8 million in the preceding quarter. When compared to the corresponding quarter a year earlier, the Group's revenue has decreased by 26% from RM53.3 million.</t>
  </si>
  <si>
    <t>Included in other payables are deposits received from vessel buyers totalling RM36.6 million (31 December 2005: RM7.7 million), an encouraging reflection of the Group's healthy order book.</t>
  </si>
  <si>
    <t xml:space="preserve">    year ended 31 December 2005</t>
  </si>
  <si>
    <t>Although crude oil prices had come down recently, they are still very much higher when compared with the price level two years or even four years ago. At current price level, it is still very attractive for oil majors to continue with exploration and production activities to meet the ever-rising global consumption demand for oil and gas ("O&amp;G"). This factor, coupled with the spill-over demand for offshore support vessels, will translate into positive opportunities for O&amp;G support players like Coastal Group. In addition, with the anticipated capacity expansion of the Group's fabrication facility following the acquisition of PESB as disclosed in Note 12 above, the prospects of increased vessel production output (particularly larger offshore support vessels with deepwater functionalities) and the involvement in the fabrication of offshore-related structures are bound to further bolster the Group's mid-term growth momentum.</t>
  </si>
  <si>
    <t>On 26 September 2006, the Company acquired 100% equity in Pleasant Engineering Sdn Bhd ("PESB"), a company incorporated in Malaysia. As of the date of this report, PESB has not commenced business operation. PESB's intended principal activities are the fabrication and sale of marine vessels and provision of ship repairs and maintenance services.</t>
  </si>
  <si>
    <t>Bank overdraft</t>
  </si>
  <si>
    <t xml:space="preserve">    for the financial year ended 31 December 2005</t>
  </si>
  <si>
    <t>First and final dividend of 3.9% less 28% tax and</t>
  </si>
  <si>
    <t xml:space="preserve">    2.1% tax exempt paid on 8 September 2006</t>
  </si>
  <si>
    <t xml:space="preserve">The increase in revenue of over 21% from RM4.2 million in the preceding quarter to RM5.1 million this quarter was attributed to higher vessel utilisation rate. Year-on-year, the division's revenue this quarter was fairly consistent with the RM4.6 million posted last year. </t>
  </si>
  <si>
    <t>If the acquisition had occurred on 1 January 2006, the Group revenue and profit for the period from 1 January 2006 to 30 September 2006 would have been RM100,267,000 and RM22,118,000 respectively.</t>
  </si>
  <si>
    <t>Issuance of ordinary shares pursuant to the</t>
  </si>
  <si>
    <t>The total options granted, terminated and exercised pursuant to the ESOS from 14 July 2005 to 30 September 2006 are as follows:</t>
  </si>
  <si>
    <t>The division's revenue grew by nearly 6% to RM34.4 million from last quarter's RM32.6 million. The increase was mainly due to the successful delivery to customer of one unit anchor handling tug supply vessel, a type of high-end offshore support vessel. Against preceding year corresponding quarter, the revenue of the division dropped by almost 30% from RM48.8 million. The lower revenue was primarily due to fewer number of vessels delivered in the current quarter, i.e. 4 units as against 13 units previously. Such a spike in the number of vessel deliveries a year ago was irregular, does not correlate with any seasonal or cyclical trends, and was largely influenced by timing factor.</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</si>
</sst>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 numFmtId="198" formatCode="0.0"/>
  </numFmts>
  <fonts count="9">
    <font>
      <sz val="10"/>
      <name val="Arial"/>
      <family val="0"/>
    </font>
    <font>
      <sz val="10"/>
      <name val="Times New Roman"/>
      <family val="1"/>
    </font>
    <font>
      <b/>
      <sz val="12"/>
      <name val="Times New Roman"/>
      <family val="1"/>
    </font>
    <font>
      <sz val="12"/>
      <name val="Times New Roman"/>
      <family val="1"/>
    </font>
    <font>
      <b/>
      <sz val="10"/>
      <name val="Times New Roman"/>
      <family val="1"/>
    </font>
    <font>
      <b/>
      <i/>
      <sz val="12"/>
      <name val="Times New Roman"/>
      <family val="1"/>
    </font>
    <font>
      <i/>
      <sz val="12"/>
      <name val="Times New Roman"/>
      <family val="1"/>
    </font>
    <font>
      <b/>
      <u val="single"/>
      <sz val="10"/>
      <name val="Times New Roman"/>
      <family val="1"/>
    </font>
    <font>
      <sz val="12"/>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80" fontId="1" fillId="0" borderId="0" xfId="15" applyNumberFormat="1" applyFont="1" applyAlignment="1">
      <alignment/>
    </xf>
    <xf numFmtId="180" fontId="1" fillId="0" borderId="0" xfId="15" applyNumberFormat="1" applyFont="1" applyAlignment="1">
      <alignment horizontal="center"/>
    </xf>
    <xf numFmtId="180" fontId="1" fillId="0" borderId="3" xfId="15" applyNumberFormat="1" applyFont="1" applyBorder="1" applyAlignment="1">
      <alignment/>
    </xf>
    <xf numFmtId="180" fontId="1" fillId="0" borderId="2" xfId="15" applyNumberFormat="1" applyFont="1" applyBorder="1" applyAlignment="1">
      <alignment/>
    </xf>
    <xf numFmtId="180"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80" fontId="1" fillId="0" borderId="0" xfId="15" applyNumberFormat="1" applyFont="1" applyBorder="1" applyAlignment="1">
      <alignment horizontal="center"/>
    </xf>
    <xf numFmtId="180" fontId="1" fillId="0" borderId="4" xfId="15"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5" xfId="0" applyNumberFormat="1" applyFont="1" applyBorder="1" applyAlignment="1">
      <alignment horizontal="center"/>
    </xf>
    <xf numFmtId="0" fontId="4" fillId="0" borderId="0" xfId="0" applyFont="1" applyAlignment="1">
      <alignment/>
    </xf>
    <xf numFmtId="180" fontId="1" fillId="0" borderId="6" xfId="15" applyNumberFormat="1" applyFont="1" applyBorder="1" applyAlignment="1">
      <alignment/>
    </xf>
    <xf numFmtId="37" fontId="1" fillId="0" borderId="6" xfId="0" applyNumberFormat="1" applyFont="1" applyBorder="1" applyAlignment="1">
      <alignment/>
    </xf>
    <xf numFmtId="37" fontId="1" fillId="0" borderId="3"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15" applyNumberFormat="1" applyFont="1" applyBorder="1" applyAlignment="1">
      <alignment horizontal="right"/>
    </xf>
    <xf numFmtId="0" fontId="1" fillId="0" borderId="1" xfId="0" applyFont="1" applyBorder="1" applyAlignment="1">
      <alignment horizontal="center"/>
    </xf>
    <xf numFmtId="180" fontId="1" fillId="0" borderId="7" xfId="15" applyNumberFormat="1" applyFont="1" applyBorder="1" applyAlignment="1">
      <alignment horizontal="center"/>
    </xf>
    <xf numFmtId="180" fontId="1" fillId="0" borderId="6" xfId="15" applyNumberFormat="1" applyFont="1" applyBorder="1" applyAlignment="1">
      <alignment horizontal="center"/>
    </xf>
    <xf numFmtId="0" fontId="1" fillId="0" borderId="8" xfId="0" applyFont="1" applyBorder="1" applyAlignment="1">
      <alignment/>
    </xf>
    <xf numFmtId="0" fontId="1" fillId="0" borderId="6" xfId="0" applyFont="1" applyBorder="1" applyAlignment="1">
      <alignment horizontal="center"/>
    </xf>
    <xf numFmtId="37" fontId="1" fillId="0" borderId="9"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10" xfId="0" applyFont="1" applyBorder="1" applyAlignment="1">
      <alignment horizontal="center"/>
    </xf>
    <xf numFmtId="39" fontId="1" fillId="0" borderId="0" xfId="0" applyNumberFormat="1" applyFont="1" applyAlignment="1">
      <alignment horizontal="right"/>
    </xf>
    <xf numFmtId="0" fontId="3" fillId="0" borderId="0" xfId="0" applyFont="1" applyAlignment="1">
      <alignment horizontal="left"/>
    </xf>
    <xf numFmtId="182" fontId="1" fillId="0" borderId="11" xfId="15" applyNumberFormat="1" applyFont="1" applyBorder="1" applyAlignment="1">
      <alignment/>
    </xf>
    <xf numFmtId="0" fontId="3" fillId="0" borderId="0" xfId="0" applyFont="1" applyAlignment="1">
      <alignment horizontal="justify" vertical="justify" wrapText="1"/>
    </xf>
    <xf numFmtId="37" fontId="3" fillId="0" borderId="1" xfId="0" applyNumberFormat="1" applyFont="1" applyBorder="1" applyAlignment="1">
      <alignment wrapText="1"/>
    </xf>
    <xf numFmtId="37" fontId="3" fillId="0" borderId="2" xfId="0" applyNumberFormat="1" applyFont="1" applyBorder="1" applyAlignment="1">
      <alignment wrapText="1"/>
    </xf>
    <xf numFmtId="0" fontId="6"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39" fontId="1" fillId="0" borderId="0" xfId="0" applyNumberFormat="1" applyFont="1" applyAlignment="1">
      <alignment/>
    </xf>
    <xf numFmtId="180" fontId="1" fillId="0" borderId="2" xfId="0" applyNumberFormat="1" applyFont="1" applyBorder="1" applyAlignment="1">
      <alignment/>
    </xf>
    <xf numFmtId="0" fontId="3" fillId="0" borderId="0" xfId="0" applyFont="1" applyAlignment="1">
      <alignment horizontal="justify" vertical="top" wrapText="1"/>
    </xf>
    <xf numFmtId="0" fontId="3" fillId="0" borderId="0" xfId="0" applyFont="1" applyAlignment="1" quotePrefix="1">
      <alignment horizontal="justify" vertical="top"/>
    </xf>
    <xf numFmtId="0" fontId="3" fillId="0" borderId="0" xfId="0" applyFont="1" applyAlignment="1">
      <alignment horizontal="justify" vertical="center" wrapText="1"/>
    </xf>
    <xf numFmtId="180" fontId="1" fillId="0" borderId="0" xfId="15" applyNumberFormat="1" applyFont="1" applyAlignment="1">
      <alignment horizontal="right"/>
    </xf>
    <xf numFmtId="37" fontId="1" fillId="0" borderId="0" xfId="0" applyNumberFormat="1" applyFont="1" applyAlignment="1">
      <alignment horizontal="right"/>
    </xf>
    <xf numFmtId="0" fontId="2" fillId="0" borderId="0" xfId="0" applyFont="1" applyAlignment="1">
      <alignment horizontal="justify" vertical="center"/>
    </xf>
    <xf numFmtId="0" fontId="3" fillId="0" borderId="0" xfId="0" applyNumberFormat="1" applyFont="1" applyAlignment="1">
      <alignment horizontal="justify" vertical="top" wrapText="1"/>
    </xf>
    <xf numFmtId="0" fontId="6" fillId="0" borderId="0" xfId="0" applyFont="1" applyAlignment="1">
      <alignment horizontal="justify" vertical="center" wrapText="1"/>
    </xf>
    <xf numFmtId="0" fontId="6" fillId="0" borderId="0" xfId="0" applyFont="1" applyAlignment="1">
      <alignment horizontal="justify" vertical="top" wrapText="1"/>
    </xf>
    <xf numFmtId="180" fontId="3" fillId="0" borderId="0" xfId="15" applyNumberFormat="1" applyFont="1" applyFill="1" applyBorder="1" applyAlignment="1">
      <alignment horizontal="right"/>
    </xf>
    <xf numFmtId="37" fontId="1" fillId="0" borderId="12" xfId="0" applyNumberFormat="1" applyFont="1" applyBorder="1" applyAlignment="1">
      <alignment horizontal="center"/>
    </xf>
    <xf numFmtId="0" fontId="3" fillId="0" borderId="0" xfId="0" applyFont="1" applyAlignment="1">
      <alignment horizontal="right" vertical="top" wrapText="1"/>
    </xf>
    <xf numFmtId="180" fontId="3" fillId="0" borderId="0" xfId="15" applyNumberFormat="1" applyFont="1" applyAlignment="1">
      <alignment horizontal="justify" vertical="center" wrapText="1"/>
    </xf>
    <xf numFmtId="180" fontId="3" fillId="0" borderId="2" xfId="15" applyNumberFormat="1" applyFont="1" applyBorder="1" applyAlignment="1">
      <alignment horizontal="justify" vertical="center" wrapText="1"/>
    </xf>
    <xf numFmtId="43" fontId="1" fillId="0" borderId="11" xfId="15" applyFont="1" applyBorder="1" applyAlignment="1">
      <alignment horizontal="right"/>
    </xf>
    <xf numFmtId="37" fontId="1" fillId="0" borderId="3" xfId="15" applyNumberFormat="1" applyFont="1" applyBorder="1" applyAlignment="1">
      <alignment/>
    </xf>
    <xf numFmtId="180" fontId="1" fillId="0" borderId="0" xfId="0" applyNumberFormat="1" applyFont="1" applyBorder="1" applyAlignment="1">
      <alignment/>
    </xf>
    <xf numFmtId="180" fontId="1" fillId="0" borderId="0" xfId="0" applyNumberFormat="1" applyFont="1" applyAlignment="1">
      <alignment/>
    </xf>
    <xf numFmtId="0" fontId="3"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vertical="top" wrapText="1"/>
    </xf>
    <xf numFmtId="0" fontId="1" fillId="0" borderId="8" xfId="0" applyFont="1" applyBorder="1" applyAlignment="1">
      <alignment horizontal="center"/>
    </xf>
    <xf numFmtId="0" fontId="7" fillId="0" borderId="0" xfId="0" applyFont="1" applyAlignment="1">
      <alignment/>
    </xf>
    <xf numFmtId="0" fontId="8" fillId="0" borderId="0" xfId="0" applyFont="1" applyAlignment="1">
      <alignment/>
    </xf>
    <xf numFmtId="180" fontId="3" fillId="0" borderId="0" xfId="15" applyNumberFormat="1" applyFont="1" applyAlignment="1">
      <alignment/>
    </xf>
    <xf numFmtId="0" fontId="8" fillId="0" borderId="0" xfId="0" applyFont="1" applyAlignment="1">
      <alignment/>
    </xf>
    <xf numFmtId="0" fontId="3" fillId="0" borderId="0" xfId="0" applyFont="1" applyAlignment="1">
      <alignment/>
    </xf>
    <xf numFmtId="3" fontId="3" fillId="0" borderId="11" xfId="15" applyNumberFormat="1" applyFont="1" applyFill="1" applyBorder="1" applyAlignment="1">
      <alignment horizontal="right"/>
    </xf>
    <xf numFmtId="37" fontId="3" fillId="0" borderId="0" xfId="0" applyNumberFormat="1" applyFont="1" applyAlignment="1">
      <alignment horizontal="right" wrapText="1"/>
    </xf>
    <xf numFmtId="37" fontId="1" fillId="0" borderId="0" xfId="0" applyNumberFormat="1" applyFont="1" applyFill="1" applyBorder="1" applyAlignment="1">
      <alignment/>
    </xf>
    <xf numFmtId="37" fontId="1" fillId="0" borderId="0" xfId="0" applyNumberFormat="1" applyFont="1" applyFill="1" applyAlignment="1">
      <alignment/>
    </xf>
    <xf numFmtId="43" fontId="1" fillId="0" borderId="0" xfId="15" applyFont="1" applyBorder="1" applyAlignment="1">
      <alignment horizontal="right"/>
    </xf>
    <xf numFmtId="0" fontId="1" fillId="0" borderId="0" xfId="0" applyFont="1" applyFill="1" applyAlignment="1">
      <alignment/>
    </xf>
    <xf numFmtId="180" fontId="1" fillId="0" borderId="0" xfId="15" applyNumberFormat="1" applyFont="1" applyFill="1" applyAlignment="1">
      <alignment/>
    </xf>
    <xf numFmtId="0" fontId="4" fillId="0" borderId="0" xfId="0" applyFont="1" applyFill="1" applyAlignment="1">
      <alignment/>
    </xf>
    <xf numFmtId="180" fontId="1" fillId="0" borderId="0" xfId="15" applyNumberFormat="1" applyFont="1" applyFill="1" applyAlignment="1">
      <alignment horizontal="center"/>
    </xf>
    <xf numFmtId="0" fontId="1" fillId="0" borderId="0" xfId="0" applyFont="1" applyFill="1" applyAlignment="1">
      <alignment horizontal="center"/>
    </xf>
    <xf numFmtId="197" fontId="1" fillId="0" borderId="0" xfId="15" applyNumberFormat="1" applyFont="1" applyFill="1" applyAlignment="1">
      <alignment horizontal="right"/>
    </xf>
    <xf numFmtId="180" fontId="1" fillId="0" borderId="0" xfId="15" applyNumberFormat="1" applyFont="1" applyFill="1" applyAlignment="1">
      <alignment horizontal="right"/>
    </xf>
    <xf numFmtId="37" fontId="1" fillId="0" borderId="0" xfId="0" applyNumberFormat="1" applyFont="1" applyFill="1" applyAlignment="1">
      <alignment horizontal="right"/>
    </xf>
    <xf numFmtId="37" fontId="1" fillId="0" borderId="0" xfId="0" applyNumberFormat="1" applyFont="1" applyFill="1" applyAlignment="1">
      <alignment horizontal="center"/>
    </xf>
    <xf numFmtId="180" fontId="1" fillId="0" borderId="1" xfId="15" applyNumberFormat="1" applyFont="1" applyFill="1" applyBorder="1" applyAlignment="1">
      <alignment/>
    </xf>
    <xf numFmtId="180" fontId="1" fillId="0" borderId="2" xfId="15" applyNumberFormat="1" applyFont="1" applyFill="1" applyBorder="1" applyAlignment="1">
      <alignment/>
    </xf>
    <xf numFmtId="180" fontId="1" fillId="0" borderId="0" xfId="15" applyNumberFormat="1" applyFont="1" applyFill="1" applyBorder="1" applyAlignment="1">
      <alignment/>
    </xf>
    <xf numFmtId="0" fontId="3" fillId="0" borderId="0" xfId="0" applyFont="1" applyFill="1" applyAlignment="1">
      <alignment horizontal="justify" vertical="top" wrapText="1"/>
    </xf>
    <xf numFmtId="0" fontId="0" fillId="0" borderId="0" xfId="0" applyAlignment="1">
      <alignment horizontal="justify" vertical="top" wrapText="1"/>
    </xf>
    <xf numFmtId="0" fontId="1" fillId="0" borderId="0" xfId="0" applyFont="1" applyFill="1" applyAlignment="1">
      <alignment/>
    </xf>
    <xf numFmtId="0" fontId="3" fillId="0" borderId="0" xfId="0" applyFont="1" applyFill="1" applyAlignment="1">
      <alignment horizontal="justify" vertical="center" wrapText="1"/>
    </xf>
    <xf numFmtId="0" fontId="3" fillId="0" borderId="0" xfId="0" applyNumberFormat="1" applyFont="1" applyFill="1" applyAlignment="1">
      <alignment horizontal="justify" vertical="top" wrapText="1"/>
    </xf>
    <xf numFmtId="180" fontId="3" fillId="0" borderId="11" xfId="15" applyNumberFormat="1" applyFont="1" applyBorder="1" applyAlignment="1">
      <alignment horizontal="left"/>
    </xf>
    <xf numFmtId="180" fontId="3" fillId="0" borderId="0" xfId="15" applyNumberFormat="1" applyFont="1" applyAlignment="1">
      <alignment horizontal="justify" wrapText="1"/>
    </xf>
    <xf numFmtId="180" fontId="3" fillId="0" borderId="2" xfId="15" applyNumberFormat="1" applyFont="1" applyBorder="1" applyAlignment="1">
      <alignment horizontal="justify" wrapText="1"/>
    </xf>
    <xf numFmtId="37" fontId="1" fillId="0" borderId="1" xfId="0" applyNumberFormat="1" applyFont="1" applyFill="1" applyBorder="1" applyAlignment="1">
      <alignment/>
    </xf>
    <xf numFmtId="37" fontId="3" fillId="0" borderId="0" xfId="15" applyNumberFormat="1" applyFont="1" applyBorder="1" applyAlignment="1">
      <alignment horizontal="right"/>
    </xf>
    <xf numFmtId="37" fontId="3" fillId="0" borderId="0" xfId="15" applyNumberFormat="1" applyFont="1" applyAlignment="1">
      <alignment horizontal="right" wrapText="1"/>
    </xf>
    <xf numFmtId="37" fontId="3" fillId="0" borderId="1" xfId="15" applyNumberFormat="1" applyFont="1" applyBorder="1" applyAlignment="1">
      <alignment horizontal="right" wrapText="1"/>
    </xf>
    <xf numFmtId="37" fontId="3" fillId="0" borderId="2" xfId="0" applyNumberFormat="1" applyFont="1" applyBorder="1" applyAlignment="1">
      <alignment horizontal="right" wrapText="1"/>
    </xf>
    <xf numFmtId="37" fontId="3" fillId="0" borderId="2" xfId="15" applyNumberFormat="1" applyFont="1" applyBorder="1" applyAlignment="1">
      <alignment horizontal="right" wrapText="1"/>
    </xf>
    <xf numFmtId="43" fontId="1" fillId="0" borderId="0" xfId="15" applyFont="1" applyFill="1" applyAlignment="1">
      <alignment horizontal="right"/>
    </xf>
    <xf numFmtId="43" fontId="3" fillId="0" borderId="0" xfId="15" applyFont="1" applyAlignment="1">
      <alignment horizontal="right" wrapText="1"/>
    </xf>
    <xf numFmtId="43" fontId="3" fillId="0" borderId="1" xfId="15" applyFont="1" applyBorder="1" applyAlignment="1">
      <alignment horizontal="right" wrapText="1"/>
    </xf>
    <xf numFmtId="37" fontId="3" fillId="0" borderId="0" xfId="15" applyNumberFormat="1" applyFont="1" applyBorder="1" applyAlignment="1">
      <alignment horizontal="right" wrapText="1"/>
    </xf>
    <xf numFmtId="0" fontId="2"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right" wrapText="1"/>
    </xf>
    <xf numFmtId="0" fontId="5" fillId="0" borderId="0" xfId="0" applyFont="1" applyFill="1" applyAlignment="1">
      <alignment wrapText="1"/>
    </xf>
    <xf numFmtId="37" fontId="3" fillId="0" borderId="0" xfId="0" applyNumberFormat="1" applyFont="1" applyFill="1" applyAlignment="1">
      <alignment wrapText="1"/>
    </xf>
    <xf numFmtId="37" fontId="3" fillId="0" borderId="1" xfId="0" applyNumberFormat="1" applyFont="1" applyFill="1" applyBorder="1" applyAlignment="1">
      <alignment wrapText="1"/>
    </xf>
    <xf numFmtId="0" fontId="3" fillId="0" borderId="0" xfId="0" applyFont="1" applyFill="1" applyAlignment="1" quotePrefix="1">
      <alignment wrapText="1"/>
    </xf>
    <xf numFmtId="37" fontId="3" fillId="0" borderId="2" xfId="0" applyNumberFormat="1" applyFont="1" applyFill="1" applyBorder="1" applyAlignment="1">
      <alignment wrapText="1"/>
    </xf>
    <xf numFmtId="37" fontId="3" fillId="0" borderId="0" xfId="0" applyNumberFormat="1" applyFont="1" applyFill="1" applyBorder="1" applyAlignment="1">
      <alignment wrapText="1"/>
    </xf>
    <xf numFmtId="0" fontId="1" fillId="0" borderId="0" xfId="0" applyFont="1" applyAlignment="1">
      <alignment horizontal="justify" vertical="top" wrapText="1"/>
    </xf>
    <xf numFmtId="37" fontId="4" fillId="0" borderId="0" xfId="0" applyNumberFormat="1" applyFont="1" applyAlignment="1">
      <alignment horizontal="center"/>
    </xf>
    <xf numFmtId="180" fontId="1" fillId="0" borderId="13" xfId="15" applyNumberFormat="1" applyFont="1" applyBorder="1" applyAlignment="1">
      <alignment horizontal="center"/>
    </xf>
    <xf numFmtId="180" fontId="1" fillId="0" borderId="3" xfId="15" applyNumberFormat="1" applyFont="1" applyBorder="1" applyAlignment="1">
      <alignment horizontal="center"/>
    </xf>
    <xf numFmtId="180" fontId="1" fillId="0" borderId="9" xfId="15" applyNumberFormat="1" applyFont="1" applyBorder="1" applyAlignment="1">
      <alignment horizontal="center" vertical="center" wrapText="1"/>
    </xf>
    <xf numFmtId="180" fontId="1" fillId="0" borderId="5" xfId="15" applyNumberFormat="1" applyFont="1" applyBorder="1" applyAlignment="1">
      <alignment horizontal="center" vertical="center" wrapText="1"/>
    </xf>
    <xf numFmtId="180" fontId="1" fillId="0" borderId="10" xfId="15" applyNumberFormat="1" applyFont="1" applyBorder="1" applyAlignment="1">
      <alignment horizontal="center" vertical="center" wrapText="1"/>
    </xf>
    <xf numFmtId="0" fontId="1" fillId="0" borderId="13"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1" fillId="0" borderId="0" xfId="0" applyFont="1" applyFill="1" applyAlignment="1">
      <alignment horizontal="justify"/>
    </xf>
    <xf numFmtId="0" fontId="3" fillId="0" borderId="0" xfId="0" applyFont="1" applyAlignment="1">
      <alignment horizontal="justify" wrapText="1"/>
    </xf>
    <xf numFmtId="0" fontId="3" fillId="0" borderId="0" xfId="0" applyFont="1" applyAlignment="1">
      <alignment horizontal="justify" vertical="top"/>
    </xf>
    <xf numFmtId="0" fontId="3" fillId="0" borderId="0" xfId="0" applyFont="1" applyAlignment="1">
      <alignment horizontal="left"/>
    </xf>
    <xf numFmtId="0" fontId="3" fillId="0" borderId="0" xfId="0" applyFont="1" applyFill="1" applyAlignment="1">
      <alignment horizontal="justify" vertical="center" wrapText="1"/>
    </xf>
    <xf numFmtId="0" fontId="3" fillId="0" borderId="0" xfId="0" applyFont="1" applyAlignment="1">
      <alignment horizontal="justify"/>
    </xf>
    <xf numFmtId="0" fontId="3" fillId="0" borderId="0" xfId="0" applyFont="1" applyAlignment="1">
      <alignment horizontal="justify" vertical="top" wrapText="1"/>
    </xf>
    <xf numFmtId="0" fontId="3" fillId="0" borderId="0" xfId="0" applyFont="1" applyFill="1" applyAlignment="1">
      <alignment horizontal="justify" wrapText="1"/>
    </xf>
    <xf numFmtId="0" fontId="3" fillId="0" borderId="0" xfId="0" applyFont="1" applyAlignment="1">
      <alignment horizontal="left" vertical="center" wrapText="1"/>
    </xf>
    <xf numFmtId="0" fontId="3" fillId="0" borderId="0" xfId="0" applyFont="1" applyFill="1" applyAlignment="1">
      <alignment horizontal="justify" vertical="top" wrapText="1"/>
    </xf>
    <xf numFmtId="0" fontId="3" fillId="0" borderId="0" xfId="0" applyNumberFormat="1" applyFont="1" applyFill="1" applyAlignment="1">
      <alignment horizontal="justify" vertical="top" wrapText="1"/>
    </xf>
    <xf numFmtId="0" fontId="8"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left" vertical="top"/>
    </xf>
    <xf numFmtId="0" fontId="3" fillId="0" borderId="0" xfId="0" applyFont="1" applyAlignment="1">
      <alignment horizontal="justify" vertical="center" wrapText="1"/>
    </xf>
    <xf numFmtId="0" fontId="8" fillId="0" borderId="0" xfId="0" applyFont="1" applyAlignment="1">
      <alignment horizontal="justify" vertical="center" wrapText="1"/>
    </xf>
    <xf numFmtId="0" fontId="2" fillId="0" borderId="0" xfId="0" applyFont="1" applyAlignment="1">
      <alignment horizontal="left"/>
    </xf>
    <xf numFmtId="0" fontId="3" fillId="0" borderId="0" xfId="0" applyFont="1" applyFill="1" applyAlignment="1">
      <alignment horizontal="justify" vertical="top"/>
    </xf>
    <xf numFmtId="0" fontId="3" fillId="0" borderId="0" xfId="0" applyFont="1" applyAlignment="1">
      <alignment horizontal="justify" vertical="center"/>
    </xf>
    <xf numFmtId="0" fontId="3" fillId="0" borderId="0" xfId="0" applyFont="1" applyAlignment="1" quotePrefix="1">
      <alignment horizontal="justify" vertical="top"/>
    </xf>
    <xf numFmtId="0" fontId="3" fillId="0" borderId="0" xfId="0" applyFont="1" applyAlignment="1">
      <alignment horizontal="center"/>
    </xf>
    <xf numFmtId="0" fontId="3"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628650</xdr:colOff>
      <xdr:row>2</xdr:row>
      <xdr:rowOff>114300</xdr:rowOff>
    </xdr:to>
    <xdr:pic>
      <xdr:nvPicPr>
        <xdr:cNvPr id="1" name="Picture 1"/>
        <xdr:cNvPicPr preferRelativeResize="1">
          <a:picLocks noChangeAspect="1"/>
        </xdr:cNvPicPr>
      </xdr:nvPicPr>
      <xdr:blipFill>
        <a:blip r:embed="rId1"/>
        <a:stretch>
          <a:fillRect/>
        </a:stretch>
      </xdr:blipFill>
      <xdr:spPr>
        <a:xfrm>
          <a:off x="28575" y="28575"/>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I60"/>
  <sheetViews>
    <sheetView tabSelected="1" workbookViewId="0" topLeftCell="A1">
      <selection activeCell="A1" sqref="A1"/>
    </sheetView>
  </sheetViews>
  <sheetFormatPr defaultColWidth="9.140625" defaultRowHeight="12.75"/>
  <cols>
    <col min="1" max="1" width="33.00390625" style="1" customWidth="1"/>
    <col min="2" max="2" width="4.28125" style="41" customWidth="1"/>
    <col min="3" max="3" width="13.28125" style="6" bestFit="1" customWidth="1"/>
    <col min="4" max="4" width="2.28125" style="7" customWidth="1"/>
    <col min="5" max="5" width="13.28125" style="6" bestFit="1" customWidth="1"/>
    <col min="6" max="6" width="2.7109375" style="7" customWidth="1"/>
    <col min="7" max="7" width="13.28125" style="6" bestFit="1" customWidth="1"/>
    <col min="8" max="8" width="2.57421875" style="7" customWidth="1"/>
    <col min="9" max="9" width="13.28125" style="6" bestFit="1" customWidth="1"/>
    <col min="10" max="16384" width="9.140625" style="1" customWidth="1"/>
  </cols>
  <sheetData>
    <row r="1" ht="12.75"/>
    <row r="2" ht="12.75"/>
    <row r="3" ht="12.75"/>
    <row r="4" ht="12.75">
      <c r="A4" s="1" t="s">
        <v>73</v>
      </c>
    </row>
    <row r="6" spans="1:2" ht="12.75">
      <c r="A6" s="37" t="s">
        <v>12</v>
      </c>
      <c r="B6" s="50"/>
    </row>
    <row r="7" ht="12.75">
      <c r="A7" s="1" t="s">
        <v>207</v>
      </c>
    </row>
    <row r="8" ht="12" customHeight="1"/>
    <row r="9" ht="12" customHeight="1"/>
    <row r="10" spans="3:9" ht="12" customHeight="1">
      <c r="C10" s="136" t="s">
        <v>77</v>
      </c>
      <c r="D10" s="136"/>
      <c r="E10" s="136"/>
      <c r="G10" s="136" t="s">
        <v>76</v>
      </c>
      <c r="H10" s="136"/>
      <c r="I10" s="136"/>
    </row>
    <row r="11" spans="3:9" ht="12.75">
      <c r="C11" s="12"/>
      <c r="D11" s="10"/>
      <c r="E11" s="12"/>
      <c r="F11" s="10"/>
      <c r="G11" s="12"/>
      <c r="H11" s="10"/>
      <c r="I11" s="12"/>
    </row>
    <row r="12" spans="3:9" ht="12.75">
      <c r="C12" s="68" t="s">
        <v>65</v>
      </c>
      <c r="D12" s="10"/>
      <c r="E12" s="68" t="s">
        <v>65</v>
      </c>
      <c r="F12" s="10"/>
      <c r="G12" s="68" t="s">
        <v>210</v>
      </c>
      <c r="H12" s="10"/>
      <c r="I12" s="68" t="s">
        <v>210</v>
      </c>
    </row>
    <row r="13" spans="3:9" ht="12.75">
      <c r="C13" s="68" t="s">
        <v>208</v>
      </c>
      <c r="D13" s="10"/>
      <c r="E13" s="68" t="s">
        <v>209</v>
      </c>
      <c r="F13" s="10"/>
      <c r="G13" s="68" t="s">
        <v>208</v>
      </c>
      <c r="H13" s="10"/>
      <c r="I13" s="68" t="s">
        <v>209</v>
      </c>
    </row>
    <row r="14" spans="3:9" s="41" customFormat="1" ht="12.75">
      <c r="C14" s="68" t="s">
        <v>22</v>
      </c>
      <c r="D14" s="10"/>
      <c r="E14" s="68" t="s">
        <v>22</v>
      </c>
      <c r="F14" s="10"/>
      <c r="G14" s="68" t="s">
        <v>22</v>
      </c>
      <c r="H14" s="10"/>
      <c r="I14" s="68" t="s">
        <v>22</v>
      </c>
    </row>
    <row r="15" spans="2:9" s="41" customFormat="1" ht="12.75">
      <c r="B15" s="41" t="s">
        <v>50</v>
      </c>
      <c r="C15" s="68" t="s">
        <v>184</v>
      </c>
      <c r="D15" s="10"/>
      <c r="E15" s="68" t="s">
        <v>184</v>
      </c>
      <c r="F15" s="10"/>
      <c r="G15" s="68" t="s">
        <v>184</v>
      </c>
      <c r="H15" s="10"/>
      <c r="I15" s="68" t="s">
        <v>184</v>
      </c>
    </row>
    <row r="16" spans="5:9" ht="12.75">
      <c r="E16" s="68" t="s">
        <v>101</v>
      </c>
      <c r="I16" s="68" t="s">
        <v>101</v>
      </c>
    </row>
    <row r="17" ht="12.75">
      <c r="E17" s="68"/>
    </row>
    <row r="18" spans="1:9" ht="12.75">
      <c r="A18" s="1" t="s">
        <v>13</v>
      </c>
      <c r="B18" s="41">
        <v>9</v>
      </c>
      <c r="C18" s="6">
        <v>39441</v>
      </c>
      <c r="E18" s="6">
        <v>53355</v>
      </c>
      <c r="G18" s="6">
        <v>100374</v>
      </c>
      <c r="I18" s="6">
        <v>87742</v>
      </c>
    </row>
    <row r="20" spans="1:9" ht="12.75">
      <c r="A20" s="1" t="s">
        <v>78</v>
      </c>
      <c r="C20" s="6">
        <v>-29846</v>
      </c>
      <c r="E20" s="6">
        <v>-43380</v>
      </c>
      <c r="G20" s="6">
        <v>-73987</v>
      </c>
      <c r="I20" s="6">
        <v>-72347</v>
      </c>
    </row>
    <row r="21" spans="3:9" ht="12.75">
      <c r="C21" s="8"/>
      <c r="E21" s="8"/>
      <c r="G21" s="8"/>
      <c r="I21" s="8"/>
    </row>
    <row r="22" spans="1:9" ht="12.75">
      <c r="A22" s="1" t="s">
        <v>80</v>
      </c>
      <c r="C22" s="6">
        <f>SUM(C18:C21)</f>
        <v>9595</v>
      </c>
      <c r="E22" s="6">
        <f>SUM(E18:E21)</f>
        <v>9975</v>
      </c>
      <c r="G22" s="6">
        <f>SUM(G18:G21)</f>
        <v>26387</v>
      </c>
      <c r="I22" s="6">
        <f>SUM(I18:I21)</f>
        <v>15395</v>
      </c>
    </row>
    <row r="24" spans="1:9" ht="12.75">
      <c r="A24" s="1" t="s">
        <v>107</v>
      </c>
      <c r="C24" s="7">
        <v>1565</v>
      </c>
      <c r="E24" s="7">
        <v>874</v>
      </c>
      <c r="G24" s="7">
        <v>7106</v>
      </c>
      <c r="I24" s="93">
        <v>4223</v>
      </c>
    </row>
    <row r="25" spans="3:9" ht="12.75">
      <c r="C25" s="7"/>
      <c r="E25" s="7"/>
      <c r="G25" s="7"/>
      <c r="I25" s="7"/>
    </row>
    <row r="26" spans="1:9" ht="12.75">
      <c r="A26" s="1" t="s">
        <v>91</v>
      </c>
      <c r="C26" s="6">
        <v>-1209</v>
      </c>
      <c r="E26" s="6">
        <v>-881</v>
      </c>
      <c r="G26" s="6">
        <v>-3259</v>
      </c>
      <c r="I26" s="6">
        <v>-2719</v>
      </c>
    </row>
    <row r="27" spans="3:9" ht="12.75">
      <c r="C27" s="7"/>
      <c r="E27" s="7"/>
      <c r="G27" s="7"/>
      <c r="I27" s="7"/>
    </row>
    <row r="28" spans="1:9" ht="12.75">
      <c r="A28" s="1" t="s">
        <v>108</v>
      </c>
      <c r="C28" s="7">
        <v>-211</v>
      </c>
      <c r="E28" s="7">
        <v>-256</v>
      </c>
      <c r="G28" s="7">
        <v>-1136</v>
      </c>
      <c r="I28" s="93">
        <v>-535</v>
      </c>
    </row>
    <row r="29" spans="3:9" ht="12.75">
      <c r="C29" s="7"/>
      <c r="E29" s="7"/>
      <c r="G29" s="7"/>
      <c r="I29" s="7"/>
    </row>
    <row r="30" spans="1:9" ht="12.75">
      <c r="A30" s="1" t="s">
        <v>52</v>
      </c>
      <c r="C30" s="7">
        <v>-855</v>
      </c>
      <c r="E30" s="7">
        <v>-732</v>
      </c>
      <c r="G30" s="7">
        <v>-2918</v>
      </c>
      <c r="I30" s="7">
        <v>-1774</v>
      </c>
    </row>
    <row r="31" spans="3:9" ht="12.75">
      <c r="C31" s="8"/>
      <c r="E31" s="8"/>
      <c r="G31" s="8"/>
      <c r="I31" s="8"/>
    </row>
    <row r="32" spans="1:9" ht="12.75">
      <c r="A32" s="1" t="s">
        <v>250</v>
      </c>
      <c r="C32" s="6">
        <f>SUM(C22:C30)</f>
        <v>8885</v>
      </c>
      <c r="E32" s="94">
        <f>SUM(E22:E30)</f>
        <v>8980</v>
      </c>
      <c r="G32" s="6">
        <f>SUM(G22:G30)</f>
        <v>26180</v>
      </c>
      <c r="I32" s="6">
        <f>SUM(I22:I30)</f>
        <v>14590</v>
      </c>
    </row>
    <row r="33" ht="12.75">
      <c r="E33" s="94"/>
    </row>
    <row r="34" spans="1:9" ht="12.75">
      <c r="A34" s="1" t="s">
        <v>251</v>
      </c>
      <c r="B34" s="41">
        <v>12</v>
      </c>
      <c r="C34" s="6">
        <v>184</v>
      </c>
      <c r="E34" s="122" t="s">
        <v>4</v>
      </c>
      <c r="G34" s="6">
        <v>184</v>
      </c>
      <c r="I34" s="122" t="s">
        <v>4</v>
      </c>
    </row>
    <row r="35" spans="3:9" ht="12.75">
      <c r="C35" s="8"/>
      <c r="E35" s="116"/>
      <c r="G35" s="8"/>
      <c r="I35" s="8"/>
    </row>
    <row r="36" spans="1:9" ht="12.75">
      <c r="A36" s="1" t="s">
        <v>252</v>
      </c>
      <c r="B36" s="41">
        <v>9</v>
      </c>
      <c r="C36" s="7">
        <f>SUM(C32:C34)</f>
        <v>9069</v>
      </c>
      <c r="E36" s="7">
        <f>SUM(E32:E34)</f>
        <v>8980</v>
      </c>
      <c r="G36" s="7">
        <f>SUM(G32:G34)</f>
        <v>26364</v>
      </c>
      <c r="I36" s="7">
        <f>SUM(I32:I34)</f>
        <v>14590</v>
      </c>
    </row>
    <row r="37" spans="3:9" ht="12.75">
      <c r="C37" s="7"/>
      <c r="E37" s="93"/>
      <c r="G37" s="7"/>
      <c r="I37" s="7"/>
    </row>
    <row r="38" spans="1:9" ht="12.75">
      <c r="A38" s="1" t="s">
        <v>109</v>
      </c>
      <c r="B38" s="41">
        <v>19</v>
      </c>
      <c r="C38" s="7">
        <v>-1986</v>
      </c>
      <c r="E38" s="7">
        <v>-663</v>
      </c>
      <c r="G38" s="7">
        <v>-4263</v>
      </c>
      <c r="I38" s="7">
        <v>-1362</v>
      </c>
    </row>
    <row r="39" spans="3:9" ht="12.75">
      <c r="C39" s="7"/>
      <c r="E39" s="7"/>
      <c r="G39" s="7"/>
      <c r="I39" s="7"/>
    </row>
    <row r="40" spans="1:9" ht="13.5" thickBot="1">
      <c r="A40" s="1" t="s">
        <v>110</v>
      </c>
      <c r="C40" s="9">
        <f>SUM(C36:C38)</f>
        <v>7083</v>
      </c>
      <c r="E40" s="9">
        <f>SUM(E36:E38)</f>
        <v>8317</v>
      </c>
      <c r="G40" s="9">
        <f>SUM(G36:G38)</f>
        <v>22101</v>
      </c>
      <c r="I40" s="9">
        <f>SUM(I36:I38)</f>
        <v>13228</v>
      </c>
    </row>
    <row r="41" ht="13.5" thickTop="1"/>
    <row r="42" spans="1:9" ht="12.75">
      <c r="A42" s="1" t="s">
        <v>111</v>
      </c>
      <c r="C42" s="7"/>
      <c r="E42" s="7"/>
      <c r="G42" s="7"/>
      <c r="I42" s="7"/>
    </row>
    <row r="43" spans="1:9" ht="12.75">
      <c r="A43" s="1" t="s">
        <v>112</v>
      </c>
      <c r="C43" s="7">
        <v>7083</v>
      </c>
      <c r="E43" s="7">
        <v>8322</v>
      </c>
      <c r="G43" s="7">
        <v>22083</v>
      </c>
      <c r="I43" s="7">
        <v>13254</v>
      </c>
    </row>
    <row r="44" spans="1:9" ht="12.75">
      <c r="A44" s="1" t="s">
        <v>79</v>
      </c>
      <c r="C44" s="7">
        <v>0</v>
      </c>
      <c r="E44" s="7">
        <v>-5</v>
      </c>
      <c r="G44" s="7">
        <v>18</v>
      </c>
      <c r="I44" s="7">
        <v>-26</v>
      </c>
    </row>
    <row r="45" spans="3:9" ht="13.5" thickBot="1">
      <c r="C45" s="9">
        <f>SUM(C43:C44)</f>
        <v>7083</v>
      </c>
      <c r="E45" s="9">
        <f>SUM(E43:E44)</f>
        <v>8317</v>
      </c>
      <c r="G45" s="9">
        <f>SUM(G43:G44)</f>
        <v>22101</v>
      </c>
      <c r="I45" s="9">
        <f>SUM(I43:I44)</f>
        <v>13228</v>
      </c>
    </row>
    <row r="46" ht="13.5" thickTop="1"/>
    <row r="47" ht="12.75">
      <c r="A47" s="1" t="s">
        <v>113</v>
      </c>
    </row>
    <row r="48" ht="12.75">
      <c r="A48" s="1" t="s">
        <v>114</v>
      </c>
    </row>
    <row r="50" spans="1:9" ht="12.75">
      <c r="A50" s="4" t="s">
        <v>14</v>
      </c>
      <c r="B50" s="51">
        <v>27</v>
      </c>
      <c r="C50" s="11">
        <f>+Notes!C267</f>
        <v>2.1205697964755967</v>
      </c>
      <c r="E50" s="62">
        <v>2.49</v>
      </c>
      <c r="G50" s="53">
        <f>+Notes!D267</f>
        <v>6.611577670992949</v>
      </c>
      <c r="I50" s="62">
        <v>3.97</v>
      </c>
    </row>
    <row r="52" spans="1:9" ht="13.5" thickBot="1">
      <c r="A52" s="4" t="s">
        <v>15</v>
      </c>
      <c r="B52" s="51">
        <v>27</v>
      </c>
      <c r="C52" s="78">
        <f>+Notes!C280</f>
        <v>2.1016743962470734</v>
      </c>
      <c r="E52" s="78">
        <v>2.49</v>
      </c>
      <c r="G52" s="78" t="s">
        <v>90</v>
      </c>
      <c r="I52" s="78">
        <v>3.96</v>
      </c>
    </row>
    <row r="53" ht="13.5" thickTop="1"/>
    <row r="56" ht="12.75">
      <c r="A56" s="1" t="s">
        <v>74</v>
      </c>
    </row>
    <row r="57" spans="1:9" ht="25.5" customHeight="1">
      <c r="A57" s="135" t="s">
        <v>104</v>
      </c>
      <c r="B57" s="135"/>
      <c r="C57" s="135"/>
      <c r="D57" s="135"/>
      <c r="E57" s="135"/>
      <c r="F57" s="135"/>
      <c r="G57" s="135"/>
      <c r="H57" s="135"/>
      <c r="I57" s="135"/>
    </row>
    <row r="60" ht="12.75">
      <c r="C60" s="1"/>
    </row>
  </sheetData>
  <mergeCells count="3">
    <mergeCell ref="A57:I57"/>
    <mergeCell ref="C10:E10"/>
    <mergeCell ref="G10:I10"/>
  </mergeCells>
  <printOptions/>
  <pageMargins left="0.6" right="0.6" top="0.5" bottom="0.5" header="0.5" footer="0.5"/>
  <pageSetup fitToHeight="1" fitToWidth="1" horizontalDpi="600" verticalDpi="600" orientation="portrait"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G62"/>
  <sheetViews>
    <sheetView workbookViewId="0" topLeftCell="A1">
      <selection activeCell="A1" sqref="A1"/>
    </sheetView>
  </sheetViews>
  <sheetFormatPr defaultColWidth="9.140625" defaultRowHeight="12.75"/>
  <cols>
    <col min="1" max="1" width="55.00390625" style="1" customWidth="1"/>
    <col min="2" max="2" width="4.7109375" style="41" bestFit="1" customWidth="1"/>
    <col min="3" max="3" width="12.00390625" style="13" bestFit="1" customWidth="1"/>
    <col min="4" max="4" width="1.7109375" style="1" customWidth="1"/>
    <col min="5" max="5" width="10.8515625" style="6" bestFit="1" customWidth="1"/>
    <col min="6" max="16384" width="9.140625" style="1" customWidth="1"/>
  </cols>
  <sheetData>
    <row r="1" ht="12.75"/>
    <row r="2" ht="12.75"/>
    <row r="3" ht="12.75"/>
    <row r="4" ht="12.75">
      <c r="A4" s="1" t="s">
        <v>73</v>
      </c>
    </row>
    <row r="6" ht="12.75">
      <c r="A6" s="37" t="s">
        <v>17</v>
      </c>
    </row>
    <row r="7" ht="12.75">
      <c r="A7" s="1" t="s">
        <v>211</v>
      </c>
    </row>
    <row r="9" spans="3:5" ht="12.75">
      <c r="C9" s="67" t="s">
        <v>151</v>
      </c>
      <c r="E9" s="68" t="s">
        <v>152</v>
      </c>
    </row>
    <row r="10" spans="3:5" ht="12.75">
      <c r="C10" s="67" t="s">
        <v>208</v>
      </c>
      <c r="D10" s="41"/>
      <c r="E10" s="68" t="s">
        <v>102</v>
      </c>
    </row>
    <row r="11" spans="3:5" ht="12.75">
      <c r="C11" s="67" t="s">
        <v>22</v>
      </c>
      <c r="D11" s="41"/>
      <c r="E11" s="68" t="s">
        <v>22</v>
      </c>
    </row>
    <row r="12" spans="2:5" ht="12.75">
      <c r="B12" s="41" t="s">
        <v>50</v>
      </c>
      <c r="C12" s="68" t="s">
        <v>184</v>
      </c>
      <c r="E12" s="68" t="s">
        <v>185</v>
      </c>
    </row>
    <row r="13" spans="3:5" ht="12.75">
      <c r="C13" s="67"/>
      <c r="E13" s="68" t="s">
        <v>101</v>
      </c>
    </row>
    <row r="14" spans="1:5" ht="12.75">
      <c r="A14" s="37" t="s">
        <v>116</v>
      </c>
      <c r="C14" s="67"/>
      <c r="E14" s="68"/>
    </row>
    <row r="15" ht="12.75">
      <c r="A15" s="37" t="s">
        <v>117</v>
      </c>
    </row>
    <row r="16" spans="1:5" ht="12.75">
      <c r="A16" s="1" t="s">
        <v>153</v>
      </c>
      <c r="C16" s="17">
        <v>71937</v>
      </c>
      <c r="D16" s="2"/>
      <c r="E16" s="7">
        <v>82889</v>
      </c>
    </row>
    <row r="17" spans="1:5" ht="12.75">
      <c r="A17" s="1" t="s">
        <v>154</v>
      </c>
      <c r="B17" s="41" t="s">
        <v>145</v>
      </c>
      <c r="C17" s="17">
        <v>6156</v>
      </c>
      <c r="E17" s="7">
        <v>2402</v>
      </c>
    </row>
    <row r="18" spans="1:5" ht="12.75">
      <c r="A18" s="1" t="s">
        <v>155</v>
      </c>
      <c r="C18" s="95">
        <v>0</v>
      </c>
      <c r="E18" s="7">
        <v>367</v>
      </c>
    </row>
    <row r="19" spans="3:5" ht="12.75">
      <c r="C19" s="79">
        <f>SUM(C16:C18)</f>
        <v>78093</v>
      </c>
      <c r="E19" s="79">
        <f>SUM(E16:E18)</f>
        <v>85658</v>
      </c>
    </row>
    <row r="20" ht="12.75">
      <c r="C20" s="17"/>
    </row>
    <row r="21" ht="12.75">
      <c r="A21" s="37" t="s">
        <v>118</v>
      </c>
    </row>
    <row r="22" spans="1:5" ht="12.75">
      <c r="A22" s="1" t="s">
        <v>18</v>
      </c>
      <c r="C22" s="13">
        <v>132821</v>
      </c>
      <c r="E22" s="6">
        <v>74017</v>
      </c>
    </row>
    <row r="23" spans="1:5" ht="12.75">
      <c r="A23" s="1" t="s">
        <v>155</v>
      </c>
      <c r="C23" s="13">
        <v>12239</v>
      </c>
      <c r="E23" s="6">
        <v>15982</v>
      </c>
    </row>
    <row r="24" spans="1:5" ht="12.75">
      <c r="A24" s="1" t="s">
        <v>156</v>
      </c>
      <c r="C24" s="13">
        <v>9506</v>
      </c>
      <c r="E24" s="6">
        <v>21009</v>
      </c>
    </row>
    <row r="25" spans="1:5" ht="12.75">
      <c r="A25" s="1" t="s">
        <v>157</v>
      </c>
      <c r="C25" s="13">
        <v>123</v>
      </c>
      <c r="E25" s="6">
        <v>612</v>
      </c>
    </row>
    <row r="26" spans="1:5" ht="12.75">
      <c r="A26" s="1" t="s">
        <v>94</v>
      </c>
      <c r="C26" s="13">
        <v>13341</v>
      </c>
      <c r="E26" s="6">
        <v>7485</v>
      </c>
    </row>
    <row r="27" spans="3:5" ht="12.75">
      <c r="C27" s="15">
        <f>SUM(C22:C26)</f>
        <v>168030</v>
      </c>
      <c r="E27" s="40">
        <f>SUM(E22:E26)</f>
        <v>119105</v>
      </c>
    </row>
    <row r="29" spans="1:5" ht="13.5" thickBot="1">
      <c r="A29" s="37" t="s">
        <v>119</v>
      </c>
      <c r="C29" s="16">
        <f>+C19+C27</f>
        <v>246123</v>
      </c>
      <c r="E29" s="16">
        <f>+E19+E27</f>
        <v>204763</v>
      </c>
    </row>
    <row r="30" ht="13.5" thickTop="1">
      <c r="A30" s="37"/>
    </row>
    <row r="31" ht="12.75">
      <c r="A31" s="37" t="s">
        <v>120</v>
      </c>
    </row>
    <row r="32" ht="12.75">
      <c r="A32" s="37" t="s">
        <v>121</v>
      </c>
    </row>
    <row r="33" spans="1:5" ht="12.75">
      <c r="A33" s="1" t="s">
        <v>158</v>
      </c>
      <c r="C33" s="13">
        <v>66850</v>
      </c>
      <c r="E33" s="6">
        <v>66800</v>
      </c>
    </row>
    <row r="34" spans="1:5" ht="12.75">
      <c r="A34" s="1" t="s">
        <v>159</v>
      </c>
      <c r="C34" s="13">
        <v>9925</v>
      </c>
      <c r="E34" s="6">
        <v>9851</v>
      </c>
    </row>
    <row r="35" spans="1:5" ht="12.75">
      <c r="A35" s="1" t="s">
        <v>160</v>
      </c>
      <c r="C35" s="13">
        <v>-664</v>
      </c>
      <c r="E35" s="6">
        <v>-135</v>
      </c>
    </row>
    <row r="36" spans="1:5" ht="12.75">
      <c r="A36" s="1" t="s">
        <v>161</v>
      </c>
      <c r="C36" s="13">
        <v>62403</v>
      </c>
      <c r="E36" s="6">
        <v>39845</v>
      </c>
    </row>
    <row r="37" spans="1:5" ht="12.75">
      <c r="A37" s="37"/>
      <c r="C37" s="38">
        <f>SUM(C33:C36)</f>
        <v>138514</v>
      </c>
      <c r="E37" s="39">
        <f>SUM(E33:E36)</f>
        <v>116361</v>
      </c>
    </row>
    <row r="38" spans="1:5" ht="12.75">
      <c r="A38" s="37" t="s">
        <v>79</v>
      </c>
      <c r="C38" s="13">
        <v>31</v>
      </c>
      <c r="E38" s="6">
        <v>13</v>
      </c>
    </row>
    <row r="39" spans="1:5" ht="12.75">
      <c r="A39" s="37" t="s">
        <v>122</v>
      </c>
      <c r="C39" s="15">
        <f>+C37+C38</f>
        <v>138545</v>
      </c>
      <c r="E39" s="15">
        <f>+E37+E38</f>
        <v>116374</v>
      </c>
    </row>
    <row r="40" ht="12.75">
      <c r="A40" s="37"/>
    </row>
    <row r="41" ht="12.75">
      <c r="A41" s="37" t="s">
        <v>123</v>
      </c>
    </row>
    <row r="42" spans="1:5" ht="12.75">
      <c r="A42" s="1" t="s">
        <v>32</v>
      </c>
      <c r="C42" s="13">
        <v>11123</v>
      </c>
      <c r="E42" s="6">
        <v>10493</v>
      </c>
    </row>
    <row r="43" spans="1:5" ht="12.75">
      <c r="A43" s="1" t="s">
        <v>164</v>
      </c>
      <c r="B43" s="41">
        <v>23</v>
      </c>
      <c r="C43" s="13">
        <v>5220</v>
      </c>
      <c r="E43" s="6">
        <v>6221</v>
      </c>
    </row>
    <row r="44" spans="3:5" ht="12.75">
      <c r="C44" s="15">
        <f>SUM(C42:C43)</f>
        <v>16343</v>
      </c>
      <c r="E44" s="15">
        <f>SUM(E42:E43)</f>
        <v>16714</v>
      </c>
    </row>
    <row r="45" ht="12.75">
      <c r="A45" s="37"/>
    </row>
    <row r="46" ht="12.75">
      <c r="A46" s="37" t="s">
        <v>124</v>
      </c>
    </row>
    <row r="47" spans="1:5" ht="12.75">
      <c r="A47" s="1" t="s">
        <v>162</v>
      </c>
      <c r="C47" s="13">
        <v>4647</v>
      </c>
      <c r="E47" s="6">
        <v>4973</v>
      </c>
    </row>
    <row r="48" spans="1:5" ht="12.75">
      <c r="A48" s="1" t="s">
        <v>163</v>
      </c>
      <c r="C48" s="13">
        <v>41955</v>
      </c>
      <c r="E48" s="6">
        <v>14935</v>
      </c>
    </row>
    <row r="49" spans="1:5" ht="12.75">
      <c r="A49" s="1" t="s">
        <v>164</v>
      </c>
      <c r="B49" s="41">
        <v>23</v>
      </c>
      <c r="C49" s="13">
        <v>42801</v>
      </c>
      <c r="E49" s="6">
        <v>51229</v>
      </c>
    </row>
    <row r="50" spans="1:5" ht="12.75">
      <c r="A50" s="1" t="s">
        <v>165</v>
      </c>
      <c r="C50" s="13">
        <v>1832</v>
      </c>
      <c r="E50" s="6">
        <v>538</v>
      </c>
    </row>
    <row r="51" spans="3:5" ht="12.75">
      <c r="C51" s="15">
        <f>SUM(C47:C50)</f>
        <v>91235</v>
      </c>
      <c r="E51" s="15">
        <f>SUM(E47:E50)</f>
        <v>71675</v>
      </c>
    </row>
    <row r="52" spans="3:5" ht="12.75">
      <c r="C52" s="38"/>
      <c r="E52" s="39"/>
    </row>
    <row r="53" spans="1:5" ht="12.75">
      <c r="A53" s="37" t="s">
        <v>125</v>
      </c>
      <c r="C53" s="15">
        <f>+C44+C51</f>
        <v>107578</v>
      </c>
      <c r="E53" s="15">
        <f>+E44+E51</f>
        <v>88389</v>
      </c>
    </row>
    <row r="55" spans="1:5" ht="13.5" thickBot="1">
      <c r="A55" s="37" t="s">
        <v>126</v>
      </c>
      <c r="B55" s="1"/>
      <c r="C55" s="63">
        <f>+C39+C53</f>
        <v>246123</v>
      </c>
      <c r="E55" s="63">
        <f>+E39+E53</f>
        <v>204763</v>
      </c>
    </row>
    <row r="56" spans="2:5" ht="13.5" thickTop="1">
      <c r="B56" s="1"/>
      <c r="C56" s="1"/>
      <c r="E56" s="1"/>
    </row>
    <row r="57" spans="3:5" ht="12.75">
      <c r="C57" s="1"/>
      <c r="E57" s="1"/>
    </row>
    <row r="58" spans="1:5" ht="13.5" thickBot="1">
      <c r="A58" s="1" t="s">
        <v>177</v>
      </c>
      <c r="C58" s="55">
        <f>C39/334248</f>
        <v>0.41449761853474065</v>
      </c>
      <c r="E58" s="55">
        <f>E39/334000</f>
        <v>0.3484251497005988</v>
      </c>
    </row>
    <row r="59" spans="2:7" ht="13.5" thickTop="1">
      <c r="B59" s="10"/>
      <c r="C59" s="6"/>
      <c r="D59" s="7"/>
      <c r="F59" s="7"/>
      <c r="G59" s="6"/>
    </row>
    <row r="60" spans="2:7" ht="12.75">
      <c r="B60" s="10"/>
      <c r="C60" s="6"/>
      <c r="D60" s="7"/>
      <c r="F60" s="7"/>
      <c r="G60" s="6"/>
    </row>
    <row r="61" spans="1:7" ht="12.75">
      <c r="A61" s="1" t="s">
        <v>74</v>
      </c>
      <c r="B61" s="10"/>
      <c r="C61" s="6"/>
      <c r="D61" s="7"/>
      <c r="F61" s="7"/>
      <c r="G61" s="6"/>
    </row>
    <row r="62" spans="1:7" ht="40.5" customHeight="1">
      <c r="A62" s="135" t="s">
        <v>105</v>
      </c>
      <c r="B62" s="135"/>
      <c r="C62" s="135"/>
      <c r="D62" s="135"/>
      <c r="E62" s="135"/>
      <c r="F62" s="34"/>
      <c r="G62" s="34"/>
    </row>
  </sheetData>
  <mergeCells count="1">
    <mergeCell ref="A62:E62"/>
  </mergeCells>
  <printOptions/>
  <pageMargins left="0.75" right="0.75" top="0.5" bottom="0.5" header="0.5" footer="0.5"/>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I57"/>
  <sheetViews>
    <sheetView workbookViewId="0" topLeftCell="A1">
      <selection activeCell="A1" sqref="A1"/>
    </sheetView>
  </sheetViews>
  <sheetFormatPr defaultColWidth="9.140625" defaultRowHeight="12.75"/>
  <cols>
    <col min="1" max="1" width="34.140625" style="1" customWidth="1"/>
    <col min="2" max="2" width="6.57421875" style="41" customWidth="1"/>
    <col min="3" max="3" width="9.8515625" style="13" bestFit="1" customWidth="1"/>
    <col min="4" max="4" width="9.8515625" style="17" bestFit="1" customWidth="1"/>
    <col min="5" max="5" width="9.8515625" style="1" bestFit="1" customWidth="1"/>
    <col min="6" max="6" width="10.8515625" style="6" bestFit="1" customWidth="1"/>
    <col min="7" max="7" width="9.8515625" style="2" bestFit="1" customWidth="1"/>
    <col min="8" max="8" width="9.7109375" style="13" customWidth="1"/>
    <col min="9" max="9" width="9.28125" style="1" customWidth="1"/>
    <col min="10" max="16384" width="9.140625" style="1" customWidth="1"/>
  </cols>
  <sheetData>
    <row r="1" ht="12.75"/>
    <row r="2" ht="12.75"/>
    <row r="3" ht="12.75"/>
    <row r="4" spans="1:2" ht="12.75">
      <c r="A4" s="1" t="s">
        <v>73</v>
      </c>
      <c r="B4" s="14"/>
    </row>
    <row r="6" spans="1:2" ht="12.75">
      <c r="A6" s="37" t="s">
        <v>55</v>
      </c>
      <c r="B6" s="50"/>
    </row>
    <row r="7" ht="12.75">
      <c r="A7" s="1" t="s">
        <v>207</v>
      </c>
    </row>
    <row r="10" spans="3:9" ht="12.75">
      <c r="C10" s="137" t="s">
        <v>166</v>
      </c>
      <c r="D10" s="138"/>
      <c r="E10" s="138"/>
      <c r="F10" s="138"/>
      <c r="G10" s="138"/>
      <c r="H10" s="139" t="s">
        <v>79</v>
      </c>
      <c r="I10" s="139" t="s">
        <v>122</v>
      </c>
    </row>
    <row r="11" spans="3:9" ht="12.75">
      <c r="C11" s="142" t="s">
        <v>194</v>
      </c>
      <c r="D11" s="143"/>
      <c r="E11" s="144"/>
      <c r="F11" s="74" t="s">
        <v>19</v>
      </c>
      <c r="G11" s="5"/>
      <c r="H11" s="140"/>
      <c r="I11" s="140"/>
    </row>
    <row r="12" spans="3:9" ht="12.75">
      <c r="C12" s="45" t="s">
        <v>38</v>
      </c>
      <c r="D12" s="46" t="s">
        <v>38</v>
      </c>
      <c r="E12" s="48" t="s">
        <v>51</v>
      </c>
      <c r="F12" s="49" t="s">
        <v>20</v>
      </c>
      <c r="G12" s="5" t="s">
        <v>21</v>
      </c>
      <c r="H12" s="140"/>
      <c r="I12" s="140"/>
    </row>
    <row r="13" spans="3:9" ht="12.75">
      <c r="C13" s="33" t="s">
        <v>96</v>
      </c>
      <c r="D13" s="32" t="s">
        <v>97</v>
      </c>
      <c r="E13" s="5" t="s">
        <v>98</v>
      </c>
      <c r="F13" s="36" t="s">
        <v>169</v>
      </c>
      <c r="G13" s="5"/>
      <c r="H13" s="140"/>
      <c r="I13" s="140"/>
    </row>
    <row r="14" spans="3:9" ht="12.75">
      <c r="C14" s="47"/>
      <c r="D14" s="3"/>
      <c r="E14" s="44" t="s">
        <v>99</v>
      </c>
      <c r="F14" s="52"/>
      <c r="G14" s="85"/>
      <c r="H14" s="141"/>
      <c r="I14" s="141"/>
    </row>
    <row r="15" spans="3:9" ht="12.75">
      <c r="C15" s="32" t="s">
        <v>22</v>
      </c>
      <c r="D15" s="32" t="s">
        <v>22</v>
      </c>
      <c r="E15" s="5" t="s">
        <v>22</v>
      </c>
      <c r="F15" s="10" t="s">
        <v>22</v>
      </c>
      <c r="G15" s="10" t="s">
        <v>22</v>
      </c>
      <c r="H15" s="32" t="s">
        <v>22</v>
      </c>
      <c r="I15" s="32" t="s">
        <v>22</v>
      </c>
    </row>
    <row r="16" spans="2:9" ht="12" customHeight="1">
      <c r="B16" s="41" t="s">
        <v>50</v>
      </c>
      <c r="C16" s="14" t="s">
        <v>184</v>
      </c>
      <c r="D16" s="14" t="s">
        <v>184</v>
      </c>
      <c r="E16" s="14" t="s">
        <v>184</v>
      </c>
      <c r="F16" s="14" t="s">
        <v>184</v>
      </c>
      <c r="G16" s="14" t="s">
        <v>184</v>
      </c>
      <c r="H16" s="14" t="s">
        <v>184</v>
      </c>
      <c r="I16" s="14" t="s">
        <v>184</v>
      </c>
    </row>
    <row r="17" spans="3:8" ht="12" customHeight="1">
      <c r="C17" s="14"/>
      <c r="D17" s="14"/>
      <c r="E17" s="14"/>
      <c r="F17" s="14"/>
      <c r="H17" s="14"/>
    </row>
    <row r="18" spans="1:8" ht="12" customHeight="1">
      <c r="A18" s="86" t="s">
        <v>212</v>
      </c>
      <c r="C18" s="14"/>
      <c r="D18" s="14"/>
      <c r="E18" s="14"/>
      <c r="F18" s="14"/>
      <c r="H18" s="14"/>
    </row>
    <row r="19" spans="1:8" ht="12" customHeight="1">
      <c r="A19" s="37"/>
      <c r="C19" s="14"/>
      <c r="D19" s="14"/>
      <c r="E19" s="14"/>
      <c r="F19" s="14"/>
      <c r="H19" s="14"/>
    </row>
    <row r="20" spans="1:9" ht="12" customHeight="1">
      <c r="A20" s="37" t="s">
        <v>75</v>
      </c>
      <c r="C20" s="13">
        <v>66800</v>
      </c>
      <c r="D20" s="17">
        <v>9851</v>
      </c>
      <c r="E20" s="6">
        <v>-36</v>
      </c>
      <c r="F20" s="6">
        <v>26698</v>
      </c>
      <c r="G20" s="80">
        <f>SUM(C20:F20)</f>
        <v>103313</v>
      </c>
      <c r="H20" s="13">
        <v>40</v>
      </c>
      <c r="I20" s="81">
        <f>+G20+H20</f>
        <v>103353</v>
      </c>
    </row>
    <row r="21" ht="12" customHeight="1"/>
    <row r="22" spans="1:9" ht="12" customHeight="1">
      <c r="A22" s="1" t="s">
        <v>110</v>
      </c>
      <c r="C22" s="17">
        <v>0</v>
      </c>
      <c r="D22" s="17">
        <v>0</v>
      </c>
      <c r="E22" s="17">
        <v>0</v>
      </c>
      <c r="F22" s="6">
        <v>13254</v>
      </c>
      <c r="G22" s="80">
        <f>SUM(C22:F22)</f>
        <v>13254</v>
      </c>
      <c r="H22" s="17">
        <v>-26</v>
      </c>
      <c r="I22" s="81">
        <f>+G22+H22</f>
        <v>13228</v>
      </c>
    </row>
    <row r="23" ht="12" customHeight="1"/>
    <row r="24" spans="1:8" ht="12" customHeight="1">
      <c r="A24" s="42" t="s">
        <v>167</v>
      </c>
      <c r="H24" s="17"/>
    </row>
    <row r="25" spans="1:9" ht="12" customHeight="1">
      <c r="A25" s="1" t="s">
        <v>168</v>
      </c>
      <c r="C25" s="17">
        <v>0</v>
      </c>
      <c r="D25" s="17">
        <v>0</v>
      </c>
      <c r="E25" s="43">
        <v>-219</v>
      </c>
      <c r="F25" s="17">
        <v>0</v>
      </c>
      <c r="G25" s="80">
        <f>SUM(C25:F25)</f>
        <v>-219</v>
      </c>
      <c r="H25" s="17">
        <v>0</v>
      </c>
      <c r="I25" s="81">
        <f>+G25+H25</f>
        <v>-219</v>
      </c>
    </row>
    <row r="26" spans="3:9" ht="12" customHeight="1">
      <c r="C26" s="17"/>
      <c r="E26" s="43"/>
      <c r="F26" s="17"/>
      <c r="G26" s="80"/>
      <c r="H26" s="17"/>
      <c r="I26" s="81"/>
    </row>
    <row r="27" spans="1:9" ht="12" customHeight="1">
      <c r="A27" s="1" t="s">
        <v>196</v>
      </c>
      <c r="C27" s="17"/>
      <c r="E27" s="43"/>
      <c r="F27" s="17"/>
      <c r="G27" s="80"/>
      <c r="H27" s="17"/>
      <c r="I27" s="81"/>
    </row>
    <row r="28" spans="1:9" ht="12" customHeight="1">
      <c r="A28" s="1" t="s">
        <v>265</v>
      </c>
      <c r="C28" s="17">
        <v>0</v>
      </c>
      <c r="D28" s="17">
        <v>0</v>
      </c>
      <c r="E28" s="43">
        <v>0</v>
      </c>
      <c r="F28" s="17">
        <v>-2886</v>
      </c>
      <c r="G28" s="80">
        <f>SUM(C28:F28)</f>
        <v>-2886</v>
      </c>
      <c r="H28" s="17">
        <v>0</v>
      </c>
      <c r="I28" s="81">
        <f>+G28+H28</f>
        <v>-2886</v>
      </c>
    </row>
    <row r="29" spans="3:8" ht="12" customHeight="1">
      <c r="C29" s="32"/>
      <c r="D29" s="32"/>
      <c r="E29" s="43"/>
      <c r="F29" s="32"/>
      <c r="H29" s="17"/>
    </row>
    <row r="30" spans="1:9" ht="12" customHeight="1" thickBot="1">
      <c r="A30" s="37" t="s">
        <v>213</v>
      </c>
      <c r="C30" s="63">
        <f aca="true" t="shared" si="0" ref="C30:I30">SUM(C20:C29)</f>
        <v>66800</v>
      </c>
      <c r="D30" s="63">
        <f t="shared" si="0"/>
        <v>9851</v>
      </c>
      <c r="E30" s="63">
        <f t="shared" si="0"/>
        <v>-255</v>
      </c>
      <c r="F30" s="63">
        <f t="shared" si="0"/>
        <v>37066</v>
      </c>
      <c r="G30" s="63">
        <f t="shared" si="0"/>
        <v>113462</v>
      </c>
      <c r="H30" s="63">
        <f t="shared" si="0"/>
        <v>14</v>
      </c>
      <c r="I30" s="63">
        <f t="shared" si="0"/>
        <v>113476</v>
      </c>
    </row>
    <row r="31" ht="12" customHeight="1" thickTop="1"/>
    <row r="32" ht="12" customHeight="1"/>
    <row r="33" ht="12" customHeight="1">
      <c r="A33" s="86" t="s">
        <v>214</v>
      </c>
    </row>
    <row r="34" ht="12" customHeight="1">
      <c r="A34" s="37"/>
    </row>
    <row r="35" spans="1:9" ht="12" customHeight="1">
      <c r="A35" s="37" t="s">
        <v>170</v>
      </c>
      <c r="C35" s="13">
        <v>66800</v>
      </c>
      <c r="D35" s="17">
        <v>9851</v>
      </c>
      <c r="E35" s="13">
        <v>-135</v>
      </c>
      <c r="F35" s="6">
        <v>39845</v>
      </c>
      <c r="G35" s="80">
        <f>SUM(C35:F35)</f>
        <v>116361</v>
      </c>
      <c r="H35" s="17">
        <v>13</v>
      </c>
      <c r="I35" s="81">
        <f>+G35+H35</f>
        <v>116374</v>
      </c>
    </row>
    <row r="36" spans="1:9" ht="12" customHeight="1">
      <c r="A36" s="37"/>
      <c r="E36" s="13"/>
      <c r="G36" s="80"/>
      <c r="H36" s="17"/>
      <c r="I36" s="81"/>
    </row>
    <row r="37" spans="1:9" ht="12" customHeight="1">
      <c r="A37" s="1" t="s">
        <v>144</v>
      </c>
      <c r="B37" s="41" t="s">
        <v>145</v>
      </c>
      <c r="C37" s="13">
        <v>0</v>
      </c>
      <c r="D37" s="17">
        <v>0</v>
      </c>
      <c r="E37" s="13">
        <v>0</v>
      </c>
      <c r="F37" s="6">
        <v>3754</v>
      </c>
      <c r="G37" s="80">
        <f>SUM(C37:F37)</f>
        <v>3754</v>
      </c>
      <c r="H37" s="17">
        <v>0</v>
      </c>
      <c r="I37" s="81">
        <f>+G37+H37</f>
        <v>3754</v>
      </c>
    </row>
    <row r="38" ht="12" customHeight="1"/>
    <row r="39" spans="1:9" ht="12" customHeight="1">
      <c r="A39" s="1" t="s">
        <v>274</v>
      </c>
      <c r="C39" s="13">
        <v>50</v>
      </c>
      <c r="D39" s="17">
        <v>76</v>
      </c>
      <c r="E39" s="13">
        <v>0</v>
      </c>
      <c r="F39" s="13">
        <v>0</v>
      </c>
      <c r="G39" s="80">
        <f>SUM(C39:F39)</f>
        <v>126</v>
      </c>
      <c r="H39" s="17">
        <v>0</v>
      </c>
      <c r="I39" s="81">
        <f>+G39+H39</f>
        <v>126</v>
      </c>
    </row>
    <row r="40" ht="12" customHeight="1">
      <c r="A40" s="1" t="s">
        <v>223</v>
      </c>
    </row>
    <row r="41" ht="12" customHeight="1"/>
    <row r="42" spans="1:9" ht="12" customHeight="1">
      <c r="A42" s="1" t="s">
        <v>224</v>
      </c>
      <c r="C42" s="17">
        <v>0</v>
      </c>
      <c r="D42" s="17">
        <v>-2</v>
      </c>
      <c r="E42" s="17">
        <v>0</v>
      </c>
      <c r="F42" s="17">
        <v>0</v>
      </c>
      <c r="G42" s="80">
        <f>SUM(C42:F42)</f>
        <v>-2</v>
      </c>
      <c r="H42" s="17">
        <v>0</v>
      </c>
      <c r="I42" s="81">
        <f>+G42+H42</f>
        <v>-2</v>
      </c>
    </row>
    <row r="43" ht="12" customHeight="1"/>
    <row r="44" spans="1:9" ht="12.75">
      <c r="A44" s="1" t="s">
        <v>110</v>
      </c>
      <c r="C44" s="17">
        <v>0</v>
      </c>
      <c r="D44" s="17">
        <v>0</v>
      </c>
      <c r="E44" s="17">
        <v>0</v>
      </c>
      <c r="F44" s="6">
        <v>22083</v>
      </c>
      <c r="G44" s="80">
        <f>SUM(C44:F44)</f>
        <v>22083</v>
      </c>
      <c r="H44" s="17">
        <v>18</v>
      </c>
      <c r="I44" s="81">
        <f>+G44+H44</f>
        <v>22101</v>
      </c>
    </row>
    <row r="45" ht="12" customHeight="1"/>
    <row r="46" spans="1:8" ht="12.75">
      <c r="A46" s="42" t="s">
        <v>167</v>
      </c>
      <c r="H46" s="17"/>
    </row>
    <row r="47" spans="1:9" ht="12.75">
      <c r="A47" s="1" t="s">
        <v>168</v>
      </c>
      <c r="C47" s="17">
        <v>0</v>
      </c>
      <c r="D47" s="17">
        <v>0</v>
      </c>
      <c r="E47" s="43">
        <v>-529</v>
      </c>
      <c r="F47" s="17">
        <v>0</v>
      </c>
      <c r="G47" s="80">
        <f>SUM(C47:F47)</f>
        <v>-529</v>
      </c>
      <c r="H47" s="17">
        <v>0</v>
      </c>
      <c r="I47" s="81">
        <f>+G47+H47</f>
        <v>-529</v>
      </c>
    </row>
    <row r="48" spans="3:9" ht="12.75">
      <c r="C48" s="17"/>
      <c r="E48" s="43"/>
      <c r="F48" s="17"/>
      <c r="G48" s="80"/>
      <c r="H48" s="17"/>
      <c r="I48" s="81"/>
    </row>
    <row r="49" spans="1:9" ht="12.75">
      <c r="A49" s="1" t="s">
        <v>196</v>
      </c>
      <c r="C49" s="17"/>
      <c r="E49" s="43"/>
      <c r="F49" s="17"/>
      <c r="G49" s="80"/>
      <c r="H49" s="17"/>
      <c r="I49" s="81"/>
    </row>
    <row r="50" spans="1:9" ht="12.75">
      <c r="A50" s="1" t="s">
        <v>195</v>
      </c>
      <c r="B50" s="41">
        <v>8</v>
      </c>
      <c r="C50" s="17">
        <v>0</v>
      </c>
      <c r="D50" s="17">
        <v>0</v>
      </c>
      <c r="E50" s="17">
        <v>0</v>
      </c>
      <c r="F50" s="17">
        <v>-3279</v>
      </c>
      <c r="G50" s="80">
        <f>SUM(C50:F50)</f>
        <v>-3279</v>
      </c>
      <c r="H50" s="17">
        <v>0</v>
      </c>
      <c r="I50" s="81">
        <f>+G50+H50</f>
        <v>-3279</v>
      </c>
    </row>
    <row r="51" spans="3:8" ht="12.75">
      <c r="C51" s="32"/>
      <c r="D51" s="32"/>
      <c r="E51" s="43"/>
      <c r="F51" s="32"/>
      <c r="H51" s="17"/>
    </row>
    <row r="52" spans="1:9" ht="13.5" thickBot="1">
      <c r="A52" s="37" t="s">
        <v>215</v>
      </c>
      <c r="C52" s="9">
        <f aca="true" t="shared" si="1" ref="C52:I52">SUM(C35:C51)</f>
        <v>66850</v>
      </c>
      <c r="D52" s="9">
        <f t="shared" si="1"/>
        <v>9925</v>
      </c>
      <c r="E52" s="9">
        <f t="shared" si="1"/>
        <v>-664</v>
      </c>
      <c r="F52" s="9">
        <f t="shared" si="1"/>
        <v>62403</v>
      </c>
      <c r="G52" s="9">
        <f t="shared" si="1"/>
        <v>138514</v>
      </c>
      <c r="H52" s="9">
        <f t="shared" si="1"/>
        <v>31</v>
      </c>
      <c r="I52" s="9">
        <f t="shared" si="1"/>
        <v>138545</v>
      </c>
    </row>
    <row r="53" ht="13.5" thickTop="1"/>
    <row r="55" spans="3:4" ht="12.75">
      <c r="C55" s="1"/>
      <c r="D55" s="1"/>
    </row>
    <row r="56" spans="1:4" ht="12.75">
      <c r="A56" s="1" t="s">
        <v>74</v>
      </c>
      <c r="C56" s="1"/>
      <c r="D56" s="1"/>
    </row>
    <row r="57" spans="1:9" ht="25.5" customHeight="1">
      <c r="A57" s="135" t="s">
        <v>103</v>
      </c>
      <c r="B57" s="135"/>
      <c r="C57" s="135"/>
      <c r="D57" s="135"/>
      <c r="E57" s="135"/>
      <c r="F57" s="135"/>
      <c r="G57" s="135"/>
      <c r="H57" s="135"/>
      <c r="I57" s="135"/>
    </row>
  </sheetData>
  <mergeCells count="5">
    <mergeCell ref="C10:G10"/>
    <mergeCell ref="H10:H14"/>
    <mergeCell ref="I10:I14"/>
    <mergeCell ref="A57:I57"/>
    <mergeCell ref="C11:E11"/>
  </mergeCells>
  <printOptions/>
  <pageMargins left="0.6" right="0.6" top="0.5" bottom="0.5" header="0.5" footer="0.5"/>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H40"/>
  <sheetViews>
    <sheetView workbookViewId="0" topLeftCell="A1">
      <selection activeCell="A1" sqref="A1"/>
    </sheetView>
  </sheetViews>
  <sheetFormatPr defaultColWidth="9.140625" defaultRowHeight="12.75"/>
  <cols>
    <col min="1" max="1" width="61.421875" style="96" bestFit="1" customWidth="1"/>
    <col min="2" max="2" width="3.57421875" style="96" customWidth="1"/>
    <col min="3" max="3" width="11.57421875" style="97" bestFit="1" customWidth="1"/>
    <col min="4" max="4" width="12.7109375" style="96" bestFit="1" customWidth="1"/>
    <col min="5" max="16384" width="9.140625" style="96" customWidth="1"/>
  </cols>
  <sheetData>
    <row r="1" ht="12.75"/>
    <row r="2" ht="12.75"/>
    <row r="3" ht="12.75"/>
    <row r="4" ht="12.75">
      <c r="A4" s="96" t="s">
        <v>73</v>
      </c>
    </row>
    <row r="5" ht="12.75">
      <c r="A5" s="97"/>
    </row>
    <row r="6" ht="12.75">
      <c r="A6" s="98" t="s">
        <v>84</v>
      </c>
    </row>
    <row r="7" ht="12.75">
      <c r="A7" s="96" t="s">
        <v>207</v>
      </c>
    </row>
    <row r="9" spans="3:4" ht="12.75">
      <c r="C9" s="99"/>
      <c r="D9" s="100"/>
    </row>
    <row r="10" spans="3:4" ht="12.75">
      <c r="C10" s="101" t="s">
        <v>208</v>
      </c>
      <c r="D10" s="101" t="s">
        <v>209</v>
      </c>
    </row>
    <row r="11" spans="3:4" ht="12.75">
      <c r="C11" s="102" t="s">
        <v>22</v>
      </c>
      <c r="D11" s="102" t="s">
        <v>22</v>
      </c>
    </row>
    <row r="12" spans="3:4" ht="12.75">
      <c r="C12" s="103" t="s">
        <v>184</v>
      </c>
      <c r="D12" s="103" t="s">
        <v>184</v>
      </c>
    </row>
    <row r="13" spans="3:4" ht="12.75">
      <c r="C13" s="104"/>
      <c r="D13" s="104"/>
    </row>
    <row r="14" spans="1:4" ht="12.75">
      <c r="A14" s="96" t="s">
        <v>225</v>
      </c>
      <c r="C14" s="97">
        <v>5384</v>
      </c>
      <c r="D14" s="97">
        <v>-18022</v>
      </c>
    </row>
    <row r="15" ht="12.75">
      <c r="D15" s="97"/>
    </row>
    <row r="16" spans="1:4" ht="12.75">
      <c r="A16" s="96" t="s">
        <v>192</v>
      </c>
      <c r="C16" s="97">
        <v>15631</v>
      </c>
      <c r="D16" s="97">
        <v>3655</v>
      </c>
    </row>
    <row r="17" ht="12.75">
      <c r="D17" s="97"/>
    </row>
    <row r="18" spans="1:4" ht="12.75">
      <c r="A18" s="96" t="s">
        <v>206</v>
      </c>
      <c r="C18" s="97">
        <v>-15066</v>
      </c>
      <c r="D18" s="97">
        <v>17714</v>
      </c>
    </row>
    <row r="19" spans="3:4" ht="12.75">
      <c r="C19" s="105"/>
      <c r="D19" s="105"/>
    </row>
    <row r="20" spans="1:4" ht="12.75">
      <c r="A20" s="96" t="s">
        <v>226</v>
      </c>
      <c r="C20" s="97">
        <f>SUM(C14:C19)</f>
        <v>5949</v>
      </c>
      <c r="D20" s="97">
        <f>SUM(D14:D19)</f>
        <v>3347</v>
      </c>
    </row>
    <row r="21" ht="12.75">
      <c r="D21" s="97"/>
    </row>
    <row r="22" spans="1:4" ht="12.75">
      <c r="A22" s="96" t="s">
        <v>86</v>
      </c>
      <c r="C22" s="97">
        <v>-117</v>
      </c>
      <c r="D22" s="97">
        <v>-67</v>
      </c>
    </row>
    <row r="23" ht="12.75">
      <c r="D23" s="97"/>
    </row>
    <row r="24" spans="1:4" ht="12.75">
      <c r="A24" s="96" t="s">
        <v>68</v>
      </c>
      <c r="C24" s="97">
        <v>7484</v>
      </c>
      <c r="D24" s="97">
        <v>11397</v>
      </c>
    </row>
    <row r="25" ht="12.75">
      <c r="D25" s="97"/>
    </row>
    <row r="26" spans="1:4" ht="13.5" thickBot="1">
      <c r="A26" s="96" t="s">
        <v>92</v>
      </c>
      <c r="C26" s="106">
        <f>SUM(C20:C24)</f>
        <v>13316</v>
      </c>
      <c r="D26" s="106">
        <f>SUM(D20:D24)</f>
        <v>14677</v>
      </c>
    </row>
    <row r="27" ht="13.5" thickTop="1"/>
    <row r="29" ht="12.75">
      <c r="A29" s="96" t="s">
        <v>70</v>
      </c>
    </row>
    <row r="31" spans="1:4" ht="12.75">
      <c r="A31" s="96" t="s">
        <v>93</v>
      </c>
      <c r="C31" s="97">
        <v>105</v>
      </c>
      <c r="D31" s="97">
        <v>6631</v>
      </c>
    </row>
    <row r="32" spans="1:4" ht="12.75">
      <c r="A32" s="96" t="s">
        <v>94</v>
      </c>
      <c r="C32" s="105">
        <v>13236</v>
      </c>
      <c r="D32" s="105">
        <v>8120</v>
      </c>
    </row>
    <row r="33" spans="3:4" ht="12.75">
      <c r="C33" s="107">
        <f>SUM(C31:C32)</f>
        <v>13341</v>
      </c>
      <c r="D33" s="107">
        <f>SUM(D31:D32)</f>
        <v>14751</v>
      </c>
    </row>
    <row r="34" spans="1:4" ht="12.75">
      <c r="A34" s="96" t="s">
        <v>268</v>
      </c>
      <c r="C34" s="107">
        <v>-25</v>
      </c>
      <c r="D34" s="97">
        <v>-74</v>
      </c>
    </row>
    <row r="35" spans="1:4" ht="13.5" thickBot="1">
      <c r="A35" s="96" t="s">
        <v>95</v>
      </c>
      <c r="C35" s="106">
        <f>SUM(C33:C34)</f>
        <v>13316</v>
      </c>
      <c r="D35" s="106">
        <f>SUM(D33:D34)</f>
        <v>14677</v>
      </c>
    </row>
    <row r="36" ht="13.5" thickTop="1">
      <c r="C36" s="107"/>
    </row>
    <row r="37" ht="12.75">
      <c r="C37" s="107"/>
    </row>
    <row r="39" ht="12.75">
      <c r="A39" s="96" t="s">
        <v>74</v>
      </c>
    </row>
    <row r="40" spans="1:8" ht="38.25" customHeight="1">
      <c r="A40" s="145" t="s">
        <v>106</v>
      </c>
      <c r="B40" s="145"/>
      <c r="C40" s="145"/>
      <c r="D40" s="145"/>
      <c r="E40" s="110"/>
      <c r="F40" s="110"/>
      <c r="G40" s="110"/>
      <c r="H40" s="110"/>
    </row>
  </sheetData>
  <mergeCells count="1">
    <mergeCell ref="A40:D40"/>
  </mergeCells>
  <printOptions/>
  <pageMargins left="0.75" right="0.75" top="0.5" bottom="0.5"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287"/>
  <sheetViews>
    <sheetView zoomScale="88" zoomScaleNormal="88" workbookViewId="0" topLeftCell="A1">
      <selection activeCell="A1" sqref="A1"/>
    </sheetView>
  </sheetViews>
  <sheetFormatPr defaultColWidth="9.140625" defaultRowHeight="12.75"/>
  <cols>
    <col min="1" max="1" width="3.7109375" style="20" customWidth="1"/>
    <col min="2" max="2" width="60.28125" style="19" customWidth="1"/>
    <col min="3" max="3" width="16.421875" style="19" customWidth="1"/>
    <col min="4" max="4" width="17.00390625" style="19" customWidth="1"/>
    <col min="5" max="5" width="10.28125" style="19" customWidth="1"/>
    <col min="6" max="6" width="15.57421875" style="19" bestFit="1" customWidth="1"/>
    <col min="7" max="16384" width="9.140625" style="87" customWidth="1"/>
  </cols>
  <sheetData>
    <row r="1" ht="15.75">
      <c r="A1" s="18"/>
    </row>
    <row r="2" ht="15.75"/>
    <row r="3" ht="15.75"/>
    <row r="4" ht="15.75">
      <c r="A4" s="61" t="s">
        <v>73</v>
      </c>
    </row>
    <row r="5" ht="15.75">
      <c r="A5" s="88"/>
    </row>
    <row r="6" spans="1:5" ht="15.75">
      <c r="A6" s="18" t="s">
        <v>47</v>
      </c>
      <c r="D6" s="20"/>
      <c r="E6" s="21"/>
    </row>
    <row r="7" ht="15.75">
      <c r="A7" s="61" t="s">
        <v>216</v>
      </c>
    </row>
    <row r="9" spans="1:6" ht="15.75">
      <c r="A9" s="82">
        <v>1</v>
      </c>
      <c r="B9" s="21" t="s">
        <v>23</v>
      </c>
      <c r="C9" s="35"/>
      <c r="D9" s="35"/>
      <c r="E9" s="35"/>
      <c r="F9" s="23"/>
    </row>
    <row r="10" spans="1:6" ht="45.75" customHeight="1">
      <c r="A10" s="82"/>
      <c r="B10" s="159" t="s">
        <v>198</v>
      </c>
      <c r="C10" s="160"/>
      <c r="D10" s="160"/>
      <c r="E10" s="160"/>
      <c r="F10" s="23"/>
    </row>
    <row r="11" spans="1:6" ht="15.75">
      <c r="A11" s="82"/>
      <c r="B11" s="21"/>
      <c r="C11" s="35"/>
      <c r="D11" s="35"/>
      <c r="E11" s="35"/>
      <c r="F11" s="23"/>
    </row>
    <row r="12" spans="1:5" ht="61.5" customHeight="1">
      <c r="A12" s="82"/>
      <c r="B12" s="159" t="s">
        <v>128</v>
      </c>
      <c r="C12" s="159"/>
      <c r="D12" s="159"/>
      <c r="E12" s="159"/>
    </row>
    <row r="13" spans="1:5" ht="15.75">
      <c r="A13" s="82"/>
      <c r="B13" s="24"/>
      <c r="C13" s="24"/>
      <c r="D13" s="24"/>
      <c r="E13" s="24"/>
    </row>
    <row r="14" spans="1:5" ht="15.75">
      <c r="A14" s="82">
        <v>2</v>
      </c>
      <c r="B14" s="25" t="s">
        <v>129</v>
      </c>
      <c r="C14" s="24"/>
      <c r="D14" s="24"/>
      <c r="E14" s="24"/>
    </row>
    <row r="15" spans="1:5" ht="46.5" customHeight="1">
      <c r="A15" s="82"/>
      <c r="B15" s="159" t="s">
        <v>197</v>
      </c>
      <c r="C15" s="159"/>
      <c r="D15" s="159"/>
      <c r="E15" s="159"/>
    </row>
    <row r="16" spans="1:5" ht="15.75">
      <c r="A16" s="82"/>
      <c r="B16" s="24"/>
      <c r="C16" s="24"/>
      <c r="D16" s="24"/>
      <c r="E16" s="24"/>
    </row>
    <row r="17" spans="1:5" ht="15.75">
      <c r="A17" s="82"/>
      <c r="B17" s="90" t="s">
        <v>180</v>
      </c>
      <c r="C17" s="24"/>
      <c r="D17" s="24"/>
      <c r="E17" s="24"/>
    </row>
    <row r="18" spans="1:5" ht="15.75">
      <c r="A18" s="82"/>
      <c r="B18" s="90" t="s">
        <v>130</v>
      </c>
      <c r="C18" s="24"/>
      <c r="D18" s="24"/>
      <c r="E18" s="24"/>
    </row>
    <row r="19" spans="1:5" ht="15.75" customHeight="1">
      <c r="A19" s="82"/>
      <c r="B19" s="90" t="s">
        <v>131</v>
      </c>
      <c r="C19" s="24"/>
      <c r="D19" s="24"/>
      <c r="E19" s="24"/>
    </row>
    <row r="20" spans="1:5" ht="15.75">
      <c r="A20" s="82"/>
      <c r="B20" s="90" t="s">
        <v>132</v>
      </c>
      <c r="C20" s="24"/>
      <c r="D20" s="24"/>
      <c r="E20" s="24"/>
    </row>
    <row r="21" spans="1:5" ht="15.75">
      <c r="A21" s="82"/>
      <c r="B21" s="90" t="s">
        <v>133</v>
      </c>
      <c r="C21" s="24"/>
      <c r="D21" s="24"/>
      <c r="E21" s="24"/>
    </row>
    <row r="22" spans="1:5" ht="15.75">
      <c r="A22" s="82"/>
      <c r="B22" s="90" t="s">
        <v>181</v>
      </c>
      <c r="C22" s="24"/>
      <c r="D22" s="24"/>
      <c r="E22" s="24"/>
    </row>
    <row r="23" spans="1:5" ht="15.75">
      <c r="A23" s="82"/>
      <c r="B23" s="90" t="s">
        <v>182</v>
      </c>
      <c r="C23" s="24"/>
      <c r="D23" s="24"/>
      <c r="E23" s="24"/>
    </row>
    <row r="24" spans="1:5" ht="15.75">
      <c r="A24" s="82"/>
      <c r="B24" s="90" t="s">
        <v>134</v>
      </c>
      <c r="C24" s="24"/>
      <c r="D24" s="24"/>
      <c r="E24" s="24"/>
    </row>
    <row r="25" spans="1:5" ht="15.75">
      <c r="A25" s="82"/>
      <c r="B25" s="90" t="s">
        <v>135</v>
      </c>
      <c r="C25" s="24"/>
      <c r="D25" s="24"/>
      <c r="E25" s="24"/>
    </row>
    <row r="26" spans="1:5" ht="15.75">
      <c r="A26" s="82"/>
      <c r="B26" s="90" t="s">
        <v>136</v>
      </c>
      <c r="C26" s="24"/>
      <c r="D26" s="24"/>
      <c r="E26" s="24"/>
    </row>
    <row r="27" spans="1:5" ht="15.75">
      <c r="A27" s="82"/>
      <c r="B27" s="90" t="s">
        <v>137</v>
      </c>
      <c r="C27" s="24"/>
      <c r="D27" s="24"/>
      <c r="E27" s="24"/>
    </row>
    <row r="28" spans="1:5" ht="15.75">
      <c r="A28" s="82"/>
      <c r="B28" s="90" t="s">
        <v>138</v>
      </c>
      <c r="C28" s="24"/>
      <c r="D28" s="24"/>
      <c r="E28" s="24"/>
    </row>
    <row r="29" spans="1:5" ht="15.75">
      <c r="A29" s="82"/>
      <c r="B29" s="90" t="s">
        <v>139</v>
      </c>
      <c r="C29" s="24"/>
      <c r="D29" s="24"/>
      <c r="E29" s="24"/>
    </row>
    <row r="30" spans="1:5" ht="15.75">
      <c r="A30" s="82"/>
      <c r="B30" s="90" t="s">
        <v>140</v>
      </c>
      <c r="C30" s="24"/>
      <c r="D30" s="24"/>
      <c r="E30" s="24"/>
    </row>
    <row r="31" spans="1:5" ht="15.75">
      <c r="A31" s="82"/>
      <c r="B31" s="90" t="s">
        <v>141</v>
      </c>
      <c r="C31" s="24"/>
      <c r="D31" s="24"/>
      <c r="E31" s="24"/>
    </row>
    <row r="32" spans="1:5" ht="15.75">
      <c r="A32" s="82"/>
      <c r="B32" s="90" t="s">
        <v>142</v>
      </c>
      <c r="C32" s="24"/>
      <c r="D32" s="24"/>
      <c r="E32" s="24"/>
    </row>
    <row r="33" spans="1:5" ht="15.75">
      <c r="A33" s="82"/>
      <c r="B33" s="90" t="s">
        <v>143</v>
      </c>
      <c r="C33" s="24"/>
      <c r="D33" s="24"/>
      <c r="E33" s="24"/>
    </row>
    <row r="34" spans="1:5" ht="15.75">
      <c r="A34" s="82"/>
      <c r="B34" s="24"/>
      <c r="C34" s="24"/>
      <c r="D34" s="24"/>
      <c r="E34" s="24"/>
    </row>
    <row r="35" spans="1:5" ht="46.5" customHeight="1">
      <c r="A35" s="82"/>
      <c r="B35" s="162" t="s">
        <v>183</v>
      </c>
      <c r="C35" s="162"/>
      <c r="D35" s="162"/>
      <c r="E35" s="162"/>
    </row>
    <row r="36" spans="1:5" ht="15.75">
      <c r="A36" s="82"/>
      <c r="B36" s="24"/>
      <c r="C36" s="24"/>
      <c r="D36" s="24"/>
      <c r="E36" s="24"/>
    </row>
    <row r="37" spans="1:5" ht="15.75">
      <c r="A37" s="82"/>
      <c r="B37" s="24"/>
      <c r="C37" s="24"/>
      <c r="D37" s="24"/>
      <c r="E37" s="24"/>
    </row>
    <row r="38" spans="1:5" ht="15.75">
      <c r="A38" s="82" t="s">
        <v>146</v>
      </c>
      <c r="B38" s="24" t="s">
        <v>148</v>
      </c>
      <c r="C38" s="24"/>
      <c r="D38" s="24"/>
      <c r="E38" s="24"/>
    </row>
    <row r="39" spans="1:5" ht="31.5" customHeight="1">
      <c r="A39" s="82"/>
      <c r="B39" s="147" t="s">
        <v>171</v>
      </c>
      <c r="C39" s="147"/>
      <c r="D39" s="147"/>
      <c r="E39" s="147"/>
    </row>
    <row r="40" spans="1:5" ht="15.75">
      <c r="A40" s="82"/>
      <c r="B40" s="24"/>
      <c r="C40" s="24"/>
      <c r="D40" s="24"/>
      <c r="E40" s="24"/>
    </row>
    <row r="41" spans="1:5" ht="125.25" customHeight="1">
      <c r="A41" s="82"/>
      <c r="B41" s="151" t="s">
        <v>199</v>
      </c>
      <c r="C41" s="151"/>
      <c r="D41" s="151"/>
      <c r="E41" s="151"/>
    </row>
    <row r="42" spans="1:5" ht="15.75">
      <c r="A42" s="82"/>
      <c r="B42" s="24"/>
      <c r="C42" s="24"/>
      <c r="D42" s="24"/>
      <c r="E42" s="24"/>
    </row>
    <row r="43" spans="1:5" ht="61.5" customHeight="1">
      <c r="A43" s="82"/>
      <c r="B43" s="151" t="s">
        <v>175</v>
      </c>
      <c r="C43" s="151"/>
      <c r="D43" s="151"/>
      <c r="E43" s="151"/>
    </row>
    <row r="44" spans="1:5" ht="15.75">
      <c r="A44" s="82"/>
      <c r="B44" s="24"/>
      <c r="C44" s="24"/>
      <c r="D44" s="24"/>
      <c r="E44" s="24"/>
    </row>
    <row r="45" spans="1:5" ht="15.75">
      <c r="A45" s="82"/>
      <c r="B45" s="24"/>
      <c r="C45" s="24"/>
      <c r="D45" s="24"/>
      <c r="E45" s="24"/>
    </row>
    <row r="46" spans="1:5" ht="15.75">
      <c r="A46" s="82" t="s">
        <v>147</v>
      </c>
      <c r="B46" s="90" t="s">
        <v>172</v>
      </c>
      <c r="C46" s="24"/>
      <c r="D46" s="24"/>
      <c r="E46" s="24"/>
    </row>
    <row r="47" spans="1:5" ht="78.75" customHeight="1">
      <c r="A47" s="82"/>
      <c r="B47" s="147" t="s">
        <v>200</v>
      </c>
      <c r="C47" s="147"/>
      <c r="D47" s="147"/>
      <c r="E47" s="147"/>
    </row>
    <row r="48" spans="1:5" ht="15.75">
      <c r="A48" s="82"/>
      <c r="B48" s="24"/>
      <c r="C48" s="24"/>
      <c r="D48" s="24"/>
      <c r="E48" s="24"/>
    </row>
    <row r="49" spans="1:5" ht="63" customHeight="1">
      <c r="A49" s="82"/>
      <c r="B49" s="151" t="s">
        <v>176</v>
      </c>
      <c r="C49" s="151"/>
      <c r="D49" s="151"/>
      <c r="E49" s="151"/>
    </row>
    <row r="50" spans="1:5" ht="15.75">
      <c r="A50" s="82"/>
      <c r="B50" s="24"/>
      <c r="C50" s="24"/>
      <c r="D50" s="24"/>
      <c r="E50" s="24"/>
    </row>
    <row r="51" spans="1:5" ht="15.75">
      <c r="A51" s="82"/>
      <c r="B51" s="24"/>
      <c r="C51" s="24"/>
      <c r="D51" s="24"/>
      <c r="E51" s="24"/>
    </row>
    <row r="52" spans="1:5" ht="15.75">
      <c r="A52" s="82" t="s">
        <v>149</v>
      </c>
      <c r="B52" s="24" t="s">
        <v>150</v>
      </c>
      <c r="C52" s="24"/>
      <c r="D52" s="24"/>
      <c r="E52" s="24"/>
    </row>
    <row r="53" spans="1:5" ht="94.5" customHeight="1">
      <c r="A53" s="82"/>
      <c r="B53" s="151" t="s">
        <v>201</v>
      </c>
      <c r="C53" s="151"/>
      <c r="D53" s="151"/>
      <c r="E53" s="151"/>
    </row>
    <row r="54" spans="1:5" ht="15.75">
      <c r="A54" s="82"/>
      <c r="B54" s="24"/>
      <c r="C54" s="24"/>
      <c r="D54" s="24"/>
      <c r="E54" s="24"/>
    </row>
    <row r="55" spans="1:5" ht="30.75" customHeight="1">
      <c r="A55" s="82"/>
      <c r="B55" s="151" t="s">
        <v>191</v>
      </c>
      <c r="C55" s="151"/>
      <c r="D55" s="151"/>
      <c r="E55" s="151"/>
    </row>
    <row r="56" spans="1:5" ht="15.75" customHeight="1">
      <c r="A56" s="82"/>
      <c r="B56" s="24"/>
      <c r="C56" s="24"/>
      <c r="D56" s="24"/>
      <c r="E56" s="24"/>
    </row>
    <row r="57" spans="1:5" ht="15.75">
      <c r="A57" s="82">
        <v>3</v>
      </c>
      <c r="B57" s="161" t="s">
        <v>173</v>
      </c>
      <c r="C57" s="161"/>
      <c r="D57" s="161"/>
      <c r="E57" s="161"/>
    </row>
    <row r="58" spans="1:5" ht="32.25" customHeight="1">
      <c r="A58" s="82"/>
      <c r="B58" s="147" t="s">
        <v>174</v>
      </c>
      <c r="C58" s="147"/>
      <c r="D58" s="147"/>
      <c r="E58" s="147"/>
    </row>
    <row r="59" spans="1:5" ht="15.75">
      <c r="A59" s="82"/>
      <c r="B59" s="24"/>
      <c r="C59" s="24"/>
      <c r="D59" s="24"/>
      <c r="E59" s="24"/>
    </row>
    <row r="60" spans="1:5" ht="15.75">
      <c r="A60" s="82">
        <v>4</v>
      </c>
      <c r="B60" s="25" t="s">
        <v>24</v>
      </c>
      <c r="C60" s="24"/>
      <c r="D60" s="24"/>
      <c r="E60" s="24"/>
    </row>
    <row r="61" spans="1:5" ht="30.75" customHeight="1">
      <c r="A61" s="82"/>
      <c r="B61" s="163" t="s">
        <v>202</v>
      </c>
      <c r="C61" s="163"/>
      <c r="D61" s="163"/>
      <c r="E61" s="163"/>
    </row>
    <row r="62" spans="1:5" ht="15.75">
      <c r="A62" s="82"/>
      <c r="B62" s="24"/>
      <c r="C62" s="24"/>
      <c r="D62" s="24"/>
      <c r="E62" s="24"/>
    </row>
    <row r="63" spans="1:5" ht="15.75">
      <c r="A63" s="82">
        <v>5</v>
      </c>
      <c r="B63" s="25" t="s">
        <v>81</v>
      </c>
      <c r="C63" s="24"/>
      <c r="D63" s="24"/>
      <c r="E63" s="24"/>
    </row>
    <row r="64" spans="1:5" ht="29.25" customHeight="1">
      <c r="A64" s="82"/>
      <c r="B64" s="150" t="s">
        <v>186</v>
      </c>
      <c r="C64" s="150"/>
      <c r="D64" s="150"/>
      <c r="E64" s="150"/>
    </row>
    <row r="65" spans="1:5" ht="15.75">
      <c r="A65" s="82"/>
      <c r="B65" s="24"/>
      <c r="C65" s="24"/>
      <c r="D65" s="24"/>
      <c r="E65" s="24"/>
    </row>
    <row r="66" spans="1:5" ht="15.75">
      <c r="A66" s="82">
        <v>6</v>
      </c>
      <c r="B66" s="21" t="s">
        <v>25</v>
      </c>
      <c r="C66" s="24"/>
      <c r="D66" s="24"/>
      <c r="E66" s="24"/>
    </row>
    <row r="67" spans="1:5" ht="63.75" customHeight="1">
      <c r="A67" s="82"/>
      <c r="B67" s="151" t="s">
        <v>187</v>
      </c>
      <c r="C67" s="151"/>
      <c r="D67" s="151"/>
      <c r="E67" s="151"/>
    </row>
    <row r="68" spans="1:5" ht="15.75">
      <c r="A68" s="82"/>
      <c r="B68" s="24"/>
      <c r="C68" s="24"/>
      <c r="D68" s="24"/>
      <c r="E68" s="24"/>
    </row>
    <row r="69" spans="1:5" ht="15.75">
      <c r="A69" s="82">
        <v>7</v>
      </c>
      <c r="B69" s="25" t="s">
        <v>26</v>
      </c>
      <c r="C69" s="24"/>
      <c r="D69" s="24"/>
      <c r="E69" s="24"/>
    </row>
    <row r="70" spans="1:5" ht="30.75" customHeight="1">
      <c r="A70" s="82"/>
      <c r="B70" s="151" t="s">
        <v>253</v>
      </c>
      <c r="C70" s="151"/>
      <c r="D70" s="151"/>
      <c r="E70" s="151"/>
    </row>
    <row r="71" spans="1:5" ht="15.75">
      <c r="A71" s="82"/>
      <c r="B71" s="24"/>
      <c r="C71" s="24"/>
      <c r="D71" s="24"/>
      <c r="E71" s="24"/>
    </row>
    <row r="72" spans="1:5" ht="60.75" customHeight="1">
      <c r="A72" s="82"/>
      <c r="B72" s="159" t="s">
        <v>10</v>
      </c>
      <c r="C72" s="159"/>
      <c r="D72" s="159"/>
      <c r="E72" s="159"/>
    </row>
    <row r="73" spans="1:5" ht="15.75" customHeight="1">
      <c r="A73" s="82"/>
      <c r="B73" s="35"/>
      <c r="C73" s="35"/>
      <c r="D73" s="35"/>
      <c r="E73" s="35"/>
    </row>
    <row r="74" spans="1:5" ht="30.75" customHeight="1">
      <c r="A74" s="82"/>
      <c r="B74" s="146" t="s">
        <v>275</v>
      </c>
      <c r="C74" s="146"/>
      <c r="D74" s="146"/>
      <c r="E74" s="146"/>
    </row>
    <row r="75" spans="1:5" ht="15.75">
      <c r="A75" s="82"/>
      <c r="B75" s="23"/>
      <c r="C75" s="23"/>
      <c r="D75" s="23"/>
      <c r="E75" s="23"/>
    </row>
    <row r="76" spans="1:5" ht="15.75">
      <c r="A76" s="82"/>
      <c r="B76" s="64"/>
      <c r="C76" s="64"/>
      <c r="D76" s="75" t="s">
        <v>88</v>
      </c>
      <c r="E76" s="64"/>
    </row>
    <row r="77" spans="1:5" ht="15.75">
      <c r="A77" s="82"/>
      <c r="B77" s="64"/>
      <c r="C77" s="64"/>
      <c r="D77" s="75" t="s">
        <v>89</v>
      </c>
      <c r="E77" s="64"/>
    </row>
    <row r="78" spans="1:5" ht="15.75">
      <c r="A78" s="82"/>
      <c r="B78" s="64"/>
      <c r="C78" s="64"/>
      <c r="D78" s="87"/>
      <c r="E78" s="64"/>
    </row>
    <row r="79" spans="1:5" ht="15.75">
      <c r="A79" s="82"/>
      <c r="B79" s="66" t="s">
        <v>11</v>
      </c>
      <c r="C79" s="66"/>
      <c r="D79" s="76">
        <v>30482</v>
      </c>
      <c r="E79" s="66"/>
    </row>
    <row r="80" spans="1:5" ht="15.75">
      <c r="A80" s="82"/>
      <c r="B80" s="66" t="s">
        <v>9</v>
      </c>
      <c r="C80" s="66"/>
      <c r="D80" s="76">
        <v>-1258</v>
      </c>
      <c r="E80" s="66"/>
    </row>
    <row r="81" spans="1:5" ht="15.75">
      <c r="A81" s="82"/>
      <c r="B81" s="66" t="s">
        <v>87</v>
      </c>
      <c r="C81" s="66"/>
      <c r="D81" s="76">
        <v>-248</v>
      </c>
      <c r="E81" s="66"/>
    </row>
    <row r="82" spans="1:5" ht="16.5" thickBot="1">
      <c r="A82" s="82"/>
      <c r="B82" s="66" t="s">
        <v>227</v>
      </c>
      <c r="C82" s="66"/>
      <c r="D82" s="77">
        <f>SUM(D79:D81)</f>
        <v>28976</v>
      </c>
      <c r="E82" s="66"/>
    </row>
    <row r="83" spans="1:5" ht="16.5" thickTop="1">
      <c r="A83" s="82"/>
      <c r="B83" s="24"/>
      <c r="C83" s="24"/>
      <c r="D83" s="24"/>
      <c r="E83" s="24"/>
    </row>
    <row r="84" spans="1:5" ht="15.75">
      <c r="A84" s="82"/>
      <c r="B84" s="24"/>
      <c r="C84" s="24"/>
      <c r="D84" s="24"/>
      <c r="E84" s="24"/>
    </row>
    <row r="85" spans="1:5" ht="15.75">
      <c r="A85" s="82">
        <v>8</v>
      </c>
      <c r="B85" s="25" t="s">
        <v>27</v>
      </c>
      <c r="C85" s="24"/>
      <c r="D85" s="24"/>
      <c r="E85" s="24"/>
    </row>
    <row r="86" spans="1:5" ht="15.75">
      <c r="A86" s="82"/>
      <c r="B86" s="25"/>
      <c r="C86" s="24"/>
      <c r="D86" s="24"/>
      <c r="E86" s="24"/>
    </row>
    <row r="87" spans="1:5" ht="15.75">
      <c r="A87" s="82"/>
      <c r="B87" s="148" t="s">
        <v>221</v>
      </c>
      <c r="C87" s="148"/>
      <c r="D87" s="148"/>
      <c r="E87" s="148"/>
    </row>
    <row r="88" spans="1:5" ht="15.75">
      <c r="A88" s="82"/>
      <c r="B88" s="54"/>
      <c r="C88" s="54"/>
      <c r="D88" s="54"/>
      <c r="E88" s="54"/>
    </row>
    <row r="89" spans="1:5" ht="15.75">
      <c r="A89" s="82"/>
      <c r="B89" s="54"/>
      <c r="C89" s="54"/>
      <c r="D89" s="28" t="s">
        <v>22</v>
      </c>
      <c r="E89" s="54"/>
    </row>
    <row r="90" spans="1:5" ht="15.75">
      <c r="A90" s="82"/>
      <c r="B90" s="54" t="s">
        <v>270</v>
      </c>
      <c r="C90" s="54"/>
      <c r="D90" s="28"/>
      <c r="E90" s="54"/>
    </row>
    <row r="91" spans="1:5" ht="15.75">
      <c r="A91" s="82"/>
      <c r="B91" s="54" t="s">
        <v>271</v>
      </c>
      <c r="C91" s="54"/>
      <c r="D91" s="28"/>
      <c r="E91" s="54"/>
    </row>
    <row r="92" spans="1:5" ht="16.5" thickBot="1">
      <c r="A92" s="82"/>
      <c r="B92" s="35" t="s">
        <v>269</v>
      </c>
      <c r="C92" s="54"/>
      <c r="D92" s="113">
        <v>3279</v>
      </c>
      <c r="E92" s="54"/>
    </row>
    <row r="93" spans="1:5" ht="16.5" thickTop="1">
      <c r="A93" s="82"/>
      <c r="B93" s="25"/>
      <c r="C93" s="24"/>
      <c r="D93" s="24"/>
      <c r="E93" s="24"/>
    </row>
    <row r="94" spans="1:4" ht="15.75">
      <c r="A94" s="82">
        <v>9</v>
      </c>
      <c r="B94" s="126" t="s">
        <v>28</v>
      </c>
      <c r="C94" s="127"/>
      <c r="D94" s="127"/>
    </row>
    <row r="95" spans="1:4" ht="15.75">
      <c r="A95" s="82"/>
      <c r="B95" s="126"/>
      <c r="C95" s="128" t="s">
        <v>66</v>
      </c>
      <c r="D95" s="128" t="s">
        <v>67</v>
      </c>
    </row>
    <row r="96" spans="1:4" ht="47.25">
      <c r="A96" s="82"/>
      <c r="B96" s="126"/>
      <c r="C96" s="128" t="s">
        <v>217</v>
      </c>
      <c r="D96" s="128" t="s">
        <v>214</v>
      </c>
    </row>
    <row r="97" spans="1:4" ht="15.75">
      <c r="A97" s="82"/>
      <c r="B97" s="127"/>
      <c r="C97" s="128" t="s">
        <v>22</v>
      </c>
      <c r="D97" s="128" t="s">
        <v>22</v>
      </c>
    </row>
    <row r="98" spans="1:4" ht="15.75">
      <c r="A98" s="82"/>
      <c r="B98" s="129" t="s">
        <v>39</v>
      </c>
      <c r="C98" s="130"/>
      <c r="D98" s="127"/>
    </row>
    <row r="99" spans="1:5" ht="15.75">
      <c r="A99" s="82"/>
      <c r="B99" s="127" t="s">
        <v>203</v>
      </c>
      <c r="C99" s="130">
        <v>35135</v>
      </c>
      <c r="D99" s="130">
        <v>87879</v>
      </c>
      <c r="E99" s="26"/>
    </row>
    <row r="100" spans="1:5" ht="15.75">
      <c r="A100" s="82"/>
      <c r="B100" s="127" t="s">
        <v>57</v>
      </c>
      <c r="C100" s="131">
        <v>5179</v>
      </c>
      <c r="D100" s="131">
        <v>15210</v>
      </c>
      <c r="E100" s="26"/>
    </row>
    <row r="101" spans="1:5" ht="15.75">
      <c r="A101" s="82"/>
      <c r="B101" s="127"/>
      <c r="C101" s="130">
        <f>SUM(C99:C100)</f>
        <v>40314</v>
      </c>
      <c r="D101" s="130">
        <f>SUM(D99:D100)</f>
        <v>103089</v>
      </c>
      <c r="E101" s="26"/>
    </row>
    <row r="102" spans="1:5" ht="15.75">
      <c r="A102" s="82"/>
      <c r="B102" s="127" t="s">
        <v>48</v>
      </c>
      <c r="C102" s="130"/>
      <c r="D102" s="130"/>
      <c r="E102" s="26"/>
    </row>
    <row r="103" spans="1:5" ht="15.75">
      <c r="A103" s="82"/>
      <c r="B103" s="132" t="s">
        <v>204</v>
      </c>
      <c r="C103" s="130">
        <v>-764</v>
      </c>
      <c r="D103" s="130">
        <v>-2387</v>
      </c>
      <c r="E103" s="26"/>
    </row>
    <row r="104" spans="1:5" ht="15.75">
      <c r="A104" s="82"/>
      <c r="B104" s="132" t="s">
        <v>85</v>
      </c>
      <c r="C104" s="130">
        <v>-109</v>
      </c>
      <c r="D104" s="130">
        <v>-328</v>
      </c>
      <c r="E104" s="26"/>
    </row>
    <row r="105" spans="1:5" ht="16.5" thickBot="1">
      <c r="A105" s="82"/>
      <c r="B105" s="127"/>
      <c r="C105" s="133">
        <f>SUM(C101:C104)</f>
        <v>39441</v>
      </c>
      <c r="D105" s="133">
        <f>SUM(D101:D104)</f>
        <v>100374</v>
      </c>
      <c r="E105" s="26"/>
    </row>
    <row r="106" spans="1:5" ht="16.5" thickTop="1">
      <c r="A106" s="82"/>
      <c r="B106" s="127"/>
      <c r="C106" s="134"/>
      <c r="D106" s="134"/>
      <c r="E106" s="26"/>
    </row>
    <row r="107" spans="1:5" ht="15.75">
      <c r="A107" s="82"/>
      <c r="B107" s="129" t="s">
        <v>40</v>
      </c>
      <c r="C107" s="130"/>
      <c r="D107" s="130"/>
      <c r="E107" s="26"/>
    </row>
    <row r="108" spans="1:5" ht="15.75">
      <c r="A108" s="82"/>
      <c r="B108" s="127" t="s">
        <v>203</v>
      </c>
      <c r="C108" s="130">
        <v>5932</v>
      </c>
      <c r="D108" s="130">
        <v>15789</v>
      </c>
      <c r="E108" s="26"/>
    </row>
    <row r="109" spans="1:5" ht="15.75">
      <c r="A109" s="82"/>
      <c r="B109" s="127" t="s">
        <v>57</v>
      </c>
      <c r="C109" s="131">
        <v>2982</v>
      </c>
      <c r="D109" s="131">
        <v>8099</v>
      </c>
      <c r="E109" s="26"/>
    </row>
    <row r="110" spans="1:5" ht="15.75">
      <c r="A110" s="82"/>
      <c r="B110" s="127"/>
      <c r="C110" s="130">
        <f>SUM(C108:C109)</f>
        <v>8914</v>
      </c>
      <c r="D110" s="130">
        <f>SUM(D108:D109)</f>
        <v>23888</v>
      </c>
      <c r="E110" s="26"/>
    </row>
    <row r="111" spans="1:5" ht="15.75">
      <c r="A111" s="82"/>
      <c r="B111" s="127" t="s">
        <v>48</v>
      </c>
      <c r="C111" s="130"/>
      <c r="D111" s="130"/>
      <c r="E111" s="26"/>
    </row>
    <row r="112" spans="1:5" ht="15.75">
      <c r="A112" s="82"/>
      <c r="B112" s="132" t="s">
        <v>204</v>
      </c>
      <c r="C112" s="130">
        <v>-251</v>
      </c>
      <c r="D112" s="130">
        <v>692</v>
      </c>
      <c r="E112" s="26"/>
    </row>
    <row r="113" spans="1:5" ht="15.75">
      <c r="A113" s="82"/>
      <c r="B113" s="132" t="s">
        <v>85</v>
      </c>
      <c r="C113" s="130">
        <v>406</v>
      </c>
      <c r="D113" s="130">
        <v>1784</v>
      </c>
      <c r="E113" s="26"/>
    </row>
    <row r="114" spans="1:5" ht="16.5" thickBot="1">
      <c r="A114" s="82"/>
      <c r="B114" s="127"/>
      <c r="C114" s="133">
        <f>SUM(C110:C113)</f>
        <v>9069</v>
      </c>
      <c r="D114" s="133">
        <f>SUM(D110:D113)</f>
        <v>26364</v>
      </c>
      <c r="E114" s="26"/>
    </row>
    <row r="115" spans="1:5" ht="16.5" thickTop="1">
      <c r="A115" s="82"/>
      <c r="C115" s="31"/>
      <c r="D115" s="31"/>
      <c r="E115" s="26"/>
    </row>
    <row r="116" spans="1:5" ht="15.75">
      <c r="A116" s="82">
        <v>10</v>
      </c>
      <c r="B116" s="27" t="s">
        <v>82</v>
      </c>
      <c r="C116" s="22"/>
      <c r="D116" s="22"/>
      <c r="E116" s="22"/>
    </row>
    <row r="117" spans="1:5" ht="30.75" customHeight="1">
      <c r="A117" s="82"/>
      <c r="B117" s="147" t="s">
        <v>127</v>
      </c>
      <c r="C117" s="147"/>
      <c r="D117" s="147"/>
      <c r="E117" s="147"/>
    </row>
    <row r="118" spans="1:5" ht="15.75">
      <c r="A118" s="82"/>
      <c r="B118" s="24"/>
      <c r="C118" s="24"/>
      <c r="D118" s="24"/>
      <c r="E118" s="24"/>
    </row>
    <row r="119" spans="1:5" ht="15.75">
      <c r="A119" s="82">
        <v>11</v>
      </c>
      <c r="B119" s="25" t="s">
        <v>29</v>
      </c>
      <c r="C119" s="24"/>
      <c r="D119" s="24"/>
      <c r="E119" s="24"/>
    </row>
    <row r="120" spans="1:5" ht="15.75">
      <c r="A120" s="82"/>
      <c r="B120" s="150" t="s">
        <v>229</v>
      </c>
      <c r="C120" s="150"/>
      <c r="D120" s="150"/>
      <c r="E120" s="150"/>
    </row>
    <row r="121" spans="1:5" ht="15.75">
      <c r="A121" s="82"/>
      <c r="B121" s="24"/>
      <c r="C121" s="24"/>
      <c r="D121" s="24"/>
      <c r="E121" s="24"/>
    </row>
    <row r="122" spans="1:5" ht="15.75">
      <c r="A122" s="82">
        <v>12</v>
      </c>
      <c r="B122" s="25" t="s">
        <v>30</v>
      </c>
      <c r="C122" s="24"/>
      <c r="D122" s="24"/>
      <c r="E122" s="24"/>
    </row>
    <row r="123" spans="1:5" ht="61.5" customHeight="1">
      <c r="A123" s="82"/>
      <c r="B123" s="151" t="s">
        <v>267</v>
      </c>
      <c r="C123" s="151"/>
      <c r="D123" s="151"/>
      <c r="E123" s="151"/>
    </row>
    <row r="124" spans="1:5" ht="15.75">
      <c r="A124" s="82"/>
      <c r="B124" s="23"/>
      <c r="C124" s="23"/>
      <c r="D124" s="23"/>
      <c r="E124" s="23"/>
    </row>
    <row r="125" spans="1:5" ht="31.5" customHeight="1">
      <c r="A125" s="82"/>
      <c r="B125" s="151" t="s">
        <v>254</v>
      </c>
      <c r="C125" s="151"/>
      <c r="D125" s="151"/>
      <c r="E125" s="151"/>
    </row>
    <row r="126" spans="1:5" ht="15.75">
      <c r="A126" s="82"/>
      <c r="B126" s="23"/>
      <c r="C126" s="23"/>
      <c r="D126" s="23"/>
      <c r="E126" s="23"/>
    </row>
    <row r="127" spans="1:5" ht="15.75">
      <c r="A127" s="82"/>
      <c r="B127" s="151" t="s">
        <v>255</v>
      </c>
      <c r="C127" s="151"/>
      <c r="D127" s="151"/>
      <c r="E127" s="151"/>
    </row>
    <row r="128" spans="1:5" ht="15" customHeight="1">
      <c r="A128" s="82"/>
      <c r="B128" s="23"/>
      <c r="C128" s="23"/>
      <c r="D128" s="23"/>
      <c r="E128" s="23"/>
    </row>
    <row r="129" spans="1:5" ht="15" customHeight="1">
      <c r="A129" s="82"/>
      <c r="B129" s="23"/>
      <c r="C129" s="29" t="s">
        <v>66</v>
      </c>
      <c r="D129" s="29" t="s">
        <v>67</v>
      </c>
      <c r="E129" s="23"/>
    </row>
    <row r="130" spans="1:5" ht="45.75" customHeight="1">
      <c r="A130" s="82"/>
      <c r="B130" s="23"/>
      <c r="C130" s="29" t="s">
        <v>217</v>
      </c>
      <c r="D130" s="29" t="s">
        <v>214</v>
      </c>
      <c r="E130" s="23"/>
    </row>
    <row r="131" spans="1:5" ht="15" customHeight="1">
      <c r="A131" s="82"/>
      <c r="B131" s="23"/>
      <c r="C131" s="29" t="s">
        <v>22</v>
      </c>
      <c r="D131" s="29" t="s">
        <v>22</v>
      </c>
      <c r="E131" s="23"/>
    </row>
    <row r="132" spans="1:5" ht="15" customHeight="1">
      <c r="A132" s="82"/>
      <c r="B132" s="23"/>
      <c r="C132" s="23"/>
      <c r="D132" s="23"/>
      <c r="E132" s="23"/>
    </row>
    <row r="133" spans="1:5" ht="15" customHeight="1">
      <c r="A133" s="82"/>
      <c r="B133" s="23" t="s">
        <v>13</v>
      </c>
      <c r="C133" s="95">
        <v>0</v>
      </c>
      <c r="D133" s="95">
        <v>0</v>
      </c>
      <c r="E133" s="23"/>
    </row>
    <row r="134" spans="1:5" ht="15" customHeight="1">
      <c r="A134" s="82"/>
      <c r="B134" s="23" t="s">
        <v>110</v>
      </c>
      <c r="C134" s="43">
        <v>1</v>
      </c>
      <c r="D134" s="43">
        <v>1</v>
      </c>
      <c r="E134" s="23"/>
    </row>
    <row r="135" spans="1:5" ht="15" customHeight="1">
      <c r="A135" s="82"/>
      <c r="B135" s="23"/>
      <c r="C135" s="23"/>
      <c r="D135" s="23"/>
      <c r="E135" s="23"/>
    </row>
    <row r="136" spans="1:5" ht="30.75" customHeight="1">
      <c r="A136" s="82"/>
      <c r="B136" s="152" t="s">
        <v>273</v>
      </c>
      <c r="C136" s="152"/>
      <c r="D136" s="152"/>
      <c r="E136" s="152"/>
    </row>
    <row r="137" spans="1:5" ht="15" customHeight="1">
      <c r="A137" s="82"/>
      <c r="B137" s="23"/>
      <c r="C137" s="23"/>
      <c r="D137" s="23"/>
      <c r="E137" s="23"/>
    </row>
    <row r="138" spans="1:5" ht="15" customHeight="1">
      <c r="A138" s="82"/>
      <c r="B138" s="146" t="s">
        <v>256</v>
      </c>
      <c r="C138" s="146"/>
      <c r="D138" s="146"/>
      <c r="E138" s="146"/>
    </row>
    <row r="139" spans="1:5" ht="15" customHeight="1">
      <c r="A139" s="82"/>
      <c r="B139" s="23"/>
      <c r="C139" s="23"/>
      <c r="D139" s="29" t="s">
        <v>260</v>
      </c>
      <c r="E139" s="23"/>
    </row>
    <row r="140" spans="1:5" ht="15" customHeight="1">
      <c r="A140" s="82"/>
      <c r="B140" s="23"/>
      <c r="C140" s="23"/>
      <c r="D140" s="29" t="s">
        <v>259</v>
      </c>
      <c r="E140" s="23"/>
    </row>
    <row r="141" spans="1:5" ht="15" customHeight="1">
      <c r="A141" s="82"/>
      <c r="B141" s="23"/>
      <c r="C141" s="123" t="s">
        <v>257</v>
      </c>
      <c r="D141" s="29" t="s">
        <v>258</v>
      </c>
      <c r="E141" s="23"/>
    </row>
    <row r="142" spans="1:5" ht="15.75">
      <c r="A142" s="82"/>
      <c r="B142" s="23"/>
      <c r="C142" s="29" t="s">
        <v>22</v>
      </c>
      <c r="D142" s="75" t="s">
        <v>22</v>
      </c>
      <c r="E142" s="23"/>
    </row>
    <row r="143" spans="1:5" ht="15.75">
      <c r="A143" s="82"/>
      <c r="B143" s="23"/>
      <c r="C143" s="29"/>
      <c r="D143" s="75"/>
      <c r="E143" s="23"/>
    </row>
    <row r="144" spans="1:5" ht="15" customHeight="1">
      <c r="A144" s="82"/>
      <c r="B144" s="23" t="s">
        <v>153</v>
      </c>
      <c r="C144" s="118">
        <v>6399</v>
      </c>
      <c r="D144" s="118">
        <v>5644</v>
      </c>
      <c r="E144" s="23"/>
    </row>
    <row r="145" spans="1:5" ht="15" customHeight="1">
      <c r="A145" s="82"/>
      <c r="B145" s="23" t="s">
        <v>156</v>
      </c>
      <c r="C145" s="118">
        <v>305</v>
      </c>
      <c r="D145" s="118">
        <v>305</v>
      </c>
      <c r="E145" s="23"/>
    </row>
    <row r="146" spans="1:5" ht="15" customHeight="1">
      <c r="A146" s="82"/>
      <c r="B146" s="23" t="s">
        <v>93</v>
      </c>
      <c r="C146" s="118">
        <v>5</v>
      </c>
      <c r="D146" s="118">
        <v>5</v>
      </c>
      <c r="E146" s="23"/>
    </row>
    <row r="147" spans="1:5" ht="15" customHeight="1">
      <c r="A147" s="82"/>
      <c r="B147" s="23" t="s">
        <v>94</v>
      </c>
      <c r="C147" s="118">
        <v>5</v>
      </c>
      <c r="D147" s="118">
        <v>5</v>
      </c>
      <c r="E147" s="23"/>
    </row>
    <row r="148" spans="1:5" ht="15" customHeight="1">
      <c r="A148" s="82"/>
      <c r="B148" s="23" t="s">
        <v>163</v>
      </c>
      <c r="C148" s="118">
        <v>-976</v>
      </c>
      <c r="D148" s="114">
        <v>-486</v>
      </c>
      <c r="E148" s="23"/>
    </row>
    <row r="149" spans="1:5" ht="15" customHeight="1">
      <c r="A149" s="82"/>
      <c r="B149" s="23" t="s">
        <v>240</v>
      </c>
      <c r="C149" s="118">
        <v>-3467</v>
      </c>
      <c r="D149" s="118">
        <v>-3467</v>
      </c>
      <c r="E149" s="23"/>
    </row>
    <row r="150" spans="1:5" ht="15" customHeight="1">
      <c r="A150" s="82"/>
      <c r="B150" s="23" t="s">
        <v>241</v>
      </c>
      <c r="C150" s="118">
        <v>-13</v>
      </c>
      <c r="D150" s="114">
        <v>-13</v>
      </c>
      <c r="E150" s="23"/>
    </row>
    <row r="151" spans="1:5" ht="15.75">
      <c r="A151" s="82"/>
      <c r="B151" s="23" t="s">
        <v>261</v>
      </c>
      <c r="C151" s="119">
        <v>-74</v>
      </c>
      <c r="D151" s="124">
        <v>0</v>
      </c>
      <c r="E151" s="23"/>
    </row>
    <row r="152" spans="1:5" ht="16.5" thickBot="1">
      <c r="A152" s="82"/>
      <c r="B152" s="23" t="s">
        <v>242</v>
      </c>
      <c r="C152" s="92">
        <f>SUM(C144:C151)</f>
        <v>2184</v>
      </c>
      <c r="D152" s="120">
        <f>SUM(D144:D151)</f>
        <v>1993</v>
      </c>
      <c r="E152" s="23"/>
    </row>
    <row r="153" spans="1:5" ht="16.5" thickTop="1">
      <c r="A153" s="82"/>
      <c r="B153" s="23" t="s">
        <v>262</v>
      </c>
      <c r="C153" s="124">
        <v>0</v>
      </c>
      <c r="D153" s="23"/>
      <c r="E153" s="23"/>
    </row>
    <row r="154" spans="1:5" ht="15.75">
      <c r="A154" s="82"/>
      <c r="B154" s="23" t="s">
        <v>243</v>
      </c>
      <c r="C154" s="118">
        <f>SUM(C152:C153)</f>
        <v>2184</v>
      </c>
      <c r="D154" s="23"/>
      <c r="E154" s="23"/>
    </row>
    <row r="155" spans="1:5" ht="15.75">
      <c r="A155" s="82"/>
      <c r="B155" s="23" t="s">
        <v>249</v>
      </c>
      <c r="C155" s="117">
        <v>-184</v>
      </c>
      <c r="D155" s="23"/>
      <c r="E155" s="23"/>
    </row>
    <row r="156" spans="1:5" ht="16.5" thickBot="1">
      <c r="A156" s="82"/>
      <c r="B156" s="23"/>
      <c r="C156" s="121">
        <f>SUM(C154:C155)</f>
        <v>2000</v>
      </c>
      <c r="D156" s="23"/>
      <c r="E156" s="23"/>
    </row>
    <row r="157" spans="1:5" ht="16.5" thickTop="1">
      <c r="A157" s="82"/>
      <c r="B157" s="23"/>
      <c r="C157" s="125"/>
      <c r="D157" s="23"/>
      <c r="E157" s="23"/>
    </row>
    <row r="158" spans="1:5" ht="15.75">
      <c r="A158" s="82"/>
      <c r="B158" s="23"/>
      <c r="C158" s="125"/>
      <c r="D158" s="23"/>
      <c r="E158" s="23"/>
    </row>
    <row r="159" spans="1:5" ht="15" customHeight="1">
      <c r="A159" s="82"/>
      <c r="B159" s="23" t="s">
        <v>244</v>
      </c>
      <c r="C159" s="95"/>
      <c r="D159" s="23"/>
      <c r="E159" s="23"/>
    </row>
    <row r="160" spans="1:5" ht="15" customHeight="1">
      <c r="A160" s="82"/>
      <c r="B160" s="23"/>
      <c r="C160" s="95"/>
      <c r="D160" s="29" t="s">
        <v>214</v>
      </c>
      <c r="E160" s="23"/>
    </row>
    <row r="161" spans="1:5" ht="15" customHeight="1">
      <c r="A161" s="82"/>
      <c r="B161" s="23"/>
      <c r="C161" s="95"/>
      <c r="D161" s="29" t="s">
        <v>22</v>
      </c>
      <c r="E161" s="23"/>
    </row>
    <row r="162" spans="1:5" ht="15" customHeight="1">
      <c r="A162" s="82"/>
      <c r="B162" s="23"/>
      <c r="C162" s="95"/>
      <c r="D162" s="23"/>
      <c r="E162" s="23"/>
    </row>
    <row r="163" spans="1:5" ht="15" customHeight="1">
      <c r="A163" s="82"/>
      <c r="B163" s="23" t="s">
        <v>245</v>
      </c>
      <c r="C163" s="95"/>
      <c r="D163" s="114">
        <v>2000</v>
      </c>
      <c r="E163" s="23"/>
    </row>
    <row r="164" spans="1:5" ht="15" customHeight="1">
      <c r="A164" s="82"/>
      <c r="B164" s="23" t="s">
        <v>246</v>
      </c>
      <c r="C164" s="95"/>
      <c r="D164" s="114">
        <v>-10</v>
      </c>
      <c r="E164" s="23"/>
    </row>
    <row r="165" spans="1:5" ht="15" customHeight="1" thickBot="1">
      <c r="A165" s="82"/>
      <c r="B165" s="23" t="s">
        <v>247</v>
      </c>
      <c r="C165" s="95"/>
      <c r="D165" s="115">
        <f>SUM(D163:D164)</f>
        <v>1990</v>
      </c>
      <c r="E165" s="23"/>
    </row>
    <row r="166" spans="1:5" ht="15" customHeight="1" thickTop="1">
      <c r="A166" s="82"/>
      <c r="B166" s="23"/>
      <c r="C166" s="95"/>
      <c r="D166" s="114"/>
      <c r="E166" s="23"/>
    </row>
    <row r="167" spans="1:5" ht="15" customHeight="1">
      <c r="A167" s="82"/>
      <c r="B167" s="23"/>
      <c r="C167" s="23"/>
      <c r="D167" s="23"/>
      <c r="E167" s="23"/>
    </row>
    <row r="168" spans="1:5" ht="15.75">
      <c r="A168" s="82">
        <v>13</v>
      </c>
      <c r="B168" s="25" t="s">
        <v>58</v>
      </c>
      <c r="C168" s="24"/>
      <c r="D168" s="24"/>
      <c r="E168" s="24"/>
    </row>
    <row r="169" spans="1:5" ht="15.75">
      <c r="A169" s="82"/>
      <c r="B169" s="25"/>
      <c r="C169" s="24"/>
      <c r="D169" s="24"/>
      <c r="E169" s="24"/>
    </row>
    <row r="170" spans="1:5" ht="15.75">
      <c r="A170" s="82"/>
      <c r="B170" s="24"/>
      <c r="C170" s="24"/>
      <c r="D170" s="29" t="s">
        <v>22</v>
      </c>
      <c r="E170" s="24"/>
    </row>
    <row r="171" spans="1:5" ht="15.75">
      <c r="A171" s="82"/>
      <c r="B171" s="24" t="s">
        <v>179</v>
      </c>
      <c r="C171" s="24"/>
      <c r="D171" s="29"/>
      <c r="E171" s="24"/>
    </row>
    <row r="172" spans="1:5" ht="16.5" thickBot="1">
      <c r="A172" s="82"/>
      <c r="B172" s="24" t="s">
        <v>178</v>
      </c>
      <c r="C172" s="24"/>
      <c r="D172" s="91">
        <v>122012</v>
      </c>
      <c r="E172" s="24"/>
    </row>
    <row r="173" spans="1:5" ht="16.5" thickTop="1">
      <c r="A173" s="82"/>
      <c r="B173" s="24"/>
      <c r="C173" s="24"/>
      <c r="D173" s="73"/>
      <c r="E173" s="24"/>
    </row>
    <row r="174" spans="1:5" ht="15.75">
      <c r="A174" s="82"/>
      <c r="B174" s="24"/>
      <c r="C174" s="24"/>
      <c r="D174" s="73"/>
      <c r="E174" s="24"/>
    </row>
    <row r="175" spans="1:5" ht="30.75" customHeight="1">
      <c r="A175" s="82"/>
      <c r="B175" s="151" t="s">
        <v>218</v>
      </c>
      <c r="C175" s="151"/>
      <c r="D175" s="151"/>
      <c r="E175" s="151"/>
    </row>
    <row r="176" spans="1:5" ht="15.75">
      <c r="A176" s="82"/>
      <c r="B176" s="24"/>
      <c r="C176" s="24"/>
      <c r="D176" s="24"/>
      <c r="E176" s="24"/>
    </row>
    <row r="177" spans="1:5" ht="15.75">
      <c r="A177" s="82"/>
      <c r="B177" s="24"/>
      <c r="C177" s="24"/>
      <c r="D177" s="24"/>
      <c r="E177" s="24"/>
    </row>
    <row r="178" spans="1:5" ht="15.75">
      <c r="A178" s="82">
        <v>14</v>
      </c>
      <c r="B178" s="25" t="s">
        <v>41</v>
      </c>
      <c r="C178" s="24"/>
      <c r="D178" s="24"/>
      <c r="E178" s="24"/>
    </row>
    <row r="179" spans="1:5" ht="15.75">
      <c r="A179" s="82"/>
      <c r="B179" s="150" t="s">
        <v>71</v>
      </c>
      <c r="C179" s="150"/>
      <c r="D179" s="150"/>
      <c r="E179" s="150"/>
    </row>
    <row r="180" spans="1:5" ht="15.75">
      <c r="A180" s="82"/>
      <c r="B180" s="24"/>
      <c r="C180" s="24"/>
      <c r="D180" s="24"/>
      <c r="E180" s="24"/>
    </row>
    <row r="181" spans="1:5" ht="15.75">
      <c r="A181" s="82"/>
      <c r="B181" s="24"/>
      <c r="C181" s="24"/>
      <c r="D181" s="24"/>
      <c r="E181" s="24"/>
    </row>
    <row r="182" spans="1:5" ht="15.75">
      <c r="A182" s="82">
        <v>15</v>
      </c>
      <c r="B182" s="27" t="s">
        <v>33</v>
      </c>
      <c r="C182" s="22"/>
      <c r="D182" s="22"/>
      <c r="E182" s="22"/>
    </row>
    <row r="183" spans="1:5" ht="46.5" customHeight="1">
      <c r="A183" s="82"/>
      <c r="B183" s="149" t="s">
        <v>263</v>
      </c>
      <c r="C183" s="149"/>
      <c r="D183" s="149"/>
      <c r="E183" s="149"/>
    </row>
    <row r="184" spans="1:5" ht="15.75">
      <c r="A184" s="82"/>
      <c r="B184" s="111"/>
      <c r="C184" s="111"/>
      <c r="D184" s="111"/>
      <c r="E184" s="111"/>
    </row>
    <row r="185" spans="1:5" ht="31.5" customHeight="1">
      <c r="A185" s="82"/>
      <c r="B185" s="154" t="s">
        <v>264</v>
      </c>
      <c r="C185" s="154"/>
      <c r="D185" s="154"/>
      <c r="E185" s="154"/>
    </row>
    <row r="186" spans="1:5" ht="15.75">
      <c r="A186" s="82"/>
      <c r="B186" s="66"/>
      <c r="C186" s="66"/>
      <c r="D186" s="66"/>
      <c r="E186" s="66"/>
    </row>
    <row r="187" spans="1:5" ht="15.75">
      <c r="A187" s="82"/>
      <c r="B187" s="71" t="s">
        <v>205</v>
      </c>
      <c r="C187" s="64"/>
      <c r="D187" s="64"/>
      <c r="E187" s="64"/>
    </row>
    <row r="188" spans="1:5" ht="108.75" customHeight="1">
      <c r="A188" s="82"/>
      <c r="B188" s="155" t="s">
        <v>276</v>
      </c>
      <c r="C188" s="155"/>
      <c r="D188" s="155"/>
      <c r="E188" s="155"/>
    </row>
    <row r="189" spans="1:5" ht="15.75">
      <c r="A189" s="82"/>
      <c r="B189" s="70"/>
      <c r="C189" s="70"/>
      <c r="D189" s="70"/>
      <c r="E189" s="70"/>
    </row>
    <row r="190" spans="1:5" ht="15.75">
      <c r="A190" s="82"/>
      <c r="B190" s="72" t="s">
        <v>83</v>
      </c>
      <c r="C190" s="64"/>
      <c r="D190" s="64"/>
      <c r="E190" s="64"/>
    </row>
    <row r="191" spans="1:5" ht="45.75" customHeight="1">
      <c r="A191" s="82"/>
      <c r="B191" s="155" t="s">
        <v>272</v>
      </c>
      <c r="C191" s="155"/>
      <c r="D191" s="155"/>
      <c r="E191" s="155"/>
    </row>
    <row r="192" spans="1:5" ht="15.75">
      <c r="A192" s="82"/>
      <c r="B192" s="112"/>
      <c r="C192" s="112"/>
      <c r="D192" s="112"/>
      <c r="E192" s="112"/>
    </row>
    <row r="193" spans="1:5" ht="15.75">
      <c r="A193" s="82"/>
      <c r="B193" s="112"/>
      <c r="C193" s="112"/>
      <c r="D193" s="112"/>
      <c r="E193" s="112"/>
    </row>
    <row r="194" spans="1:5" ht="15.75">
      <c r="A194" s="83">
        <v>16</v>
      </c>
      <c r="B194" s="69" t="s">
        <v>49</v>
      </c>
      <c r="C194" s="24"/>
      <c r="D194" s="24"/>
      <c r="E194" s="24"/>
    </row>
    <row r="195" spans="1:5" ht="138.75" customHeight="1">
      <c r="A195" s="82"/>
      <c r="B195" s="149" t="s">
        <v>3</v>
      </c>
      <c r="C195" s="149"/>
      <c r="D195" s="149"/>
      <c r="E195" s="149"/>
    </row>
    <row r="196" spans="1:5" ht="15.75">
      <c r="A196" s="82"/>
      <c r="B196" s="24"/>
      <c r="C196" s="24" t="s">
        <v>63</v>
      </c>
      <c r="D196" s="24"/>
      <c r="E196" s="24"/>
    </row>
    <row r="197" spans="1:5" ht="15.75">
      <c r="A197" s="82"/>
      <c r="B197" s="24"/>
      <c r="C197" s="24"/>
      <c r="D197" s="24"/>
      <c r="E197" s="24"/>
    </row>
    <row r="198" spans="1:2" ht="15.75">
      <c r="A198" s="82">
        <v>17</v>
      </c>
      <c r="B198" s="21" t="s">
        <v>72</v>
      </c>
    </row>
    <row r="199" spans="1:5" ht="138" customHeight="1">
      <c r="A199" s="82"/>
      <c r="B199" s="154" t="s">
        <v>266</v>
      </c>
      <c r="C199" s="157"/>
      <c r="D199" s="157"/>
      <c r="E199" s="157"/>
    </row>
    <row r="200" spans="1:5" ht="15.75">
      <c r="A200" s="82"/>
      <c r="B200" s="108"/>
      <c r="C200" s="109"/>
      <c r="D200" s="109"/>
      <c r="E200" s="109"/>
    </row>
    <row r="201" spans="1:5" ht="93" customHeight="1">
      <c r="A201" s="82"/>
      <c r="B201" s="151" t="s">
        <v>0</v>
      </c>
      <c r="C201" s="151"/>
      <c r="D201" s="151"/>
      <c r="E201" s="151"/>
    </row>
    <row r="202" spans="1:5" ht="15.75">
      <c r="A202" s="82"/>
      <c r="B202" s="64"/>
      <c r="C202" s="64"/>
      <c r="D202" s="64"/>
      <c r="E202" s="64"/>
    </row>
    <row r="203" spans="1:5" ht="15.75">
      <c r="A203" s="82">
        <v>18</v>
      </c>
      <c r="B203" s="158" t="s">
        <v>62</v>
      </c>
      <c r="C203" s="158"/>
      <c r="D203" s="158"/>
      <c r="E203" s="158"/>
    </row>
    <row r="204" spans="1:5" ht="15.75">
      <c r="A204" s="82"/>
      <c r="B204" s="147" t="s">
        <v>64</v>
      </c>
      <c r="C204" s="147"/>
      <c r="D204" s="147"/>
      <c r="E204" s="147"/>
    </row>
    <row r="205" spans="1:5" ht="15.75">
      <c r="A205" s="82"/>
      <c r="B205" s="22"/>
      <c r="C205" s="22"/>
      <c r="D205" s="22"/>
      <c r="E205" s="22"/>
    </row>
    <row r="206" spans="1:5" ht="15.75">
      <c r="A206" s="82">
        <v>19</v>
      </c>
      <c r="B206" s="21" t="s">
        <v>16</v>
      </c>
      <c r="C206" s="165"/>
      <c r="D206" s="165"/>
      <c r="E206" s="28"/>
    </row>
    <row r="207" spans="1:5" ht="15.75">
      <c r="A207" s="82"/>
      <c r="B207" s="21"/>
      <c r="C207" s="28" t="s">
        <v>66</v>
      </c>
      <c r="D207" s="29" t="s">
        <v>67</v>
      </c>
      <c r="E207" s="28"/>
    </row>
    <row r="208" spans="1:5" ht="47.25">
      <c r="A208" s="84"/>
      <c r="B208" s="21"/>
      <c r="C208" s="29" t="s">
        <v>217</v>
      </c>
      <c r="D208" s="29" t="s">
        <v>214</v>
      </c>
      <c r="E208" s="29"/>
    </row>
    <row r="209" spans="1:4" ht="15.75">
      <c r="A209" s="82"/>
      <c r="B209" s="21"/>
      <c r="C209" s="29" t="s">
        <v>22</v>
      </c>
      <c r="D209" s="29" t="s">
        <v>22</v>
      </c>
    </row>
    <row r="210" spans="1:4" ht="15.75">
      <c r="A210" s="82"/>
      <c r="B210" s="19" t="s">
        <v>31</v>
      </c>
      <c r="C210" s="87"/>
      <c r="D210" s="87"/>
    </row>
    <row r="211" spans="1:4" ht="15.75">
      <c r="A211" s="82"/>
      <c r="B211" s="19" t="s">
        <v>6</v>
      </c>
      <c r="C211" s="26">
        <v>1980</v>
      </c>
      <c r="D211" s="26">
        <v>3696</v>
      </c>
    </row>
    <row r="212" spans="1:4" ht="15.75">
      <c r="A212" s="82"/>
      <c r="B212" s="19" t="s">
        <v>7</v>
      </c>
      <c r="C212" s="92" t="s">
        <v>4</v>
      </c>
      <c r="D212" s="26">
        <v>1</v>
      </c>
    </row>
    <row r="213" spans="1:4" ht="15.75">
      <c r="A213" s="82"/>
      <c r="B213" s="19" t="s">
        <v>230</v>
      </c>
      <c r="C213" s="92">
        <v>10</v>
      </c>
      <c r="D213" s="26">
        <v>10</v>
      </c>
    </row>
    <row r="214" spans="1:4" ht="15.75">
      <c r="A214" s="82"/>
      <c r="B214" s="19" t="s">
        <v>8</v>
      </c>
      <c r="C214" s="57">
        <v>-4</v>
      </c>
      <c r="D214" s="57">
        <v>556</v>
      </c>
    </row>
    <row r="215" spans="1:4" ht="16.5" thickBot="1">
      <c r="A215" s="82"/>
      <c r="C215" s="58">
        <f>SUM(C211:C214)</f>
        <v>1986</v>
      </c>
      <c r="D215" s="58">
        <f>SUM(D211:D214)</f>
        <v>4263</v>
      </c>
    </row>
    <row r="216" spans="1:4" ht="16.5" thickTop="1">
      <c r="A216" s="82"/>
      <c r="C216" s="31"/>
      <c r="D216" s="31"/>
    </row>
    <row r="217" spans="1:6" ht="46.5" customHeight="1">
      <c r="A217" s="82"/>
      <c r="B217" s="147" t="s">
        <v>1</v>
      </c>
      <c r="C217" s="164"/>
      <c r="D217" s="164"/>
      <c r="E217" s="164"/>
      <c r="F217" s="89"/>
    </row>
    <row r="218" spans="1:6" ht="15.75">
      <c r="A218" s="82"/>
      <c r="B218" s="22"/>
      <c r="C218" s="65"/>
      <c r="D218" s="65"/>
      <c r="E218" s="65"/>
      <c r="F218" s="89"/>
    </row>
    <row r="219" spans="1:2" ht="15.75">
      <c r="A219" s="82">
        <v>20</v>
      </c>
      <c r="B219" s="21" t="s">
        <v>188</v>
      </c>
    </row>
    <row r="220" spans="1:5" ht="32.25" customHeight="1">
      <c r="A220" s="82"/>
      <c r="B220" s="151" t="s">
        <v>193</v>
      </c>
      <c r="C220" s="151"/>
      <c r="D220" s="151"/>
      <c r="E220" s="151"/>
    </row>
    <row r="221" ht="15.75">
      <c r="A221" s="82"/>
    </row>
    <row r="222" spans="1:2" ht="15.75">
      <c r="A222" s="82">
        <v>21</v>
      </c>
      <c r="B222" s="21" t="s">
        <v>54</v>
      </c>
    </row>
    <row r="223" spans="1:5" ht="30.75" customHeight="1">
      <c r="A223" s="82"/>
      <c r="B223" s="159" t="s">
        <v>5</v>
      </c>
      <c r="C223" s="159"/>
      <c r="D223" s="159"/>
      <c r="E223" s="159"/>
    </row>
    <row r="224" ht="15.75">
      <c r="A224" s="82"/>
    </row>
    <row r="225" spans="1:2" ht="15.75">
      <c r="A225" s="82">
        <v>22</v>
      </c>
      <c r="B225" s="21" t="s">
        <v>34</v>
      </c>
    </row>
    <row r="226" spans="1:5" ht="15.75">
      <c r="A226" s="82"/>
      <c r="B226" s="151" t="s">
        <v>248</v>
      </c>
      <c r="C226" s="156"/>
      <c r="D226" s="156"/>
      <c r="E226" s="156"/>
    </row>
    <row r="227" spans="1:2" ht="15.75">
      <c r="A227" s="82"/>
      <c r="B227" s="21"/>
    </row>
    <row r="228" spans="1:2" ht="15.75">
      <c r="A228" s="82">
        <v>23</v>
      </c>
      <c r="B228" s="30" t="s">
        <v>53</v>
      </c>
    </row>
    <row r="229" spans="1:5" ht="15.75">
      <c r="A229" s="82"/>
      <c r="B229" s="153" t="s">
        <v>61</v>
      </c>
      <c r="C229" s="153"/>
      <c r="D229" s="153"/>
      <c r="E229" s="153"/>
    </row>
    <row r="230" spans="1:4" ht="47.25">
      <c r="A230" s="82"/>
      <c r="D230" s="29" t="s">
        <v>228</v>
      </c>
    </row>
    <row r="231" spans="1:4" ht="15.75">
      <c r="A231" s="82"/>
      <c r="C231" s="87"/>
      <c r="D231" s="29" t="s">
        <v>22</v>
      </c>
    </row>
    <row r="232" spans="1:2" ht="15.75">
      <c r="A232" s="82"/>
      <c r="B232" s="19" t="s">
        <v>42</v>
      </c>
    </row>
    <row r="233" spans="1:4" ht="15.75">
      <c r="A233" s="82"/>
      <c r="B233" s="19" t="s">
        <v>43</v>
      </c>
      <c r="D233" s="26">
        <f>+'BS'!C49</f>
        <v>42801</v>
      </c>
    </row>
    <row r="234" spans="1:4" ht="15.75">
      <c r="A234" s="82"/>
      <c r="B234" s="19" t="s">
        <v>44</v>
      </c>
      <c r="D234" s="26">
        <f>'BS'!C43</f>
        <v>5220</v>
      </c>
    </row>
    <row r="235" spans="1:4" ht="16.5" thickBot="1">
      <c r="A235" s="82"/>
      <c r="B235" s="19" t="s">
        <v>21</v>
      </c>
      <c r="D235" s="58">
        <f>SUM(D233:D234)</f>
        <v>48021</v>
      </c>
    </row>
    <row r="236" spans="1:4" ht="16.5" thickTop="1">
      <c r="A236" s="82"/>
      <c r="D236" s="31"/>
    </row>
    <row r="237" spans="1:5" ht="30.75" customHeight="1">
      <c r="A237" s="82"/>
      <c r="B237" s="151" t="s">
        <v>238</v>
      </c>
      <c r="C237" s="151"/>
      <c r="D237" s="151"/>
      <c r="E237" s="151"/>
    </row>
    <row r="238" spans="1:5" ht="15.75">
      <c r="A238" s="82"/>
      <c r="B238" s="35"/>
      <c r="C238" s="35"/>
      <c r="D238" s="35"/>
      <c r="E238" s="35"/>
    </row>
    <row r="239" spans="1:5" ht="48" customHeight="1">
      <c r="A239" s="82"/>
      <c r="B239" s="149" t="s">
        <v>239</v>
      </c>
      <c r="C239" s="149"/>
      <c r="D239" s="149"/>
      <c r="E239" s="149"/>
    </row>
    <row r="240" spans="1:5" ht="15.75">
      <c r="A240" s="82"/>
      <c r="B240" s="66"/>
      <c r="C240" s="66"/>
      <c r="D240" s="66"/>
      <c r="E240" s="66"/>
    </row>
    <row r="241" spans="1:5" ht="76.5" customHeight="1">
      <c r="A241" s="82"/>
      <c r="B241" s="154" t="s">
        <v>2</v>
      </c>
      <c r="C241" s="154"/>
      <c r="D241" s="154"/>
      <c r="E241" s="154"/>
    </row>
    <row r="242" spans="1:5" ht="15.75">
      <c r="A242" s="82"/>
      <c r="B242" s="66"/>
      <c r="C242" s="66"/>
      <c r="D242" s="66"/>
      <c r="E242" s="66"/>
    </row>
    <row r="243" spans="1:5" ht="15.75">
      <c r="A243" s="82"/>
      <c r="B243" s="159" t="s">
        <v>100</v>
      </c>
      <c r="C243" s="159"/>
      <c r="D243" s="159"/>
      <c r="E243" s="159"/>
    </row>
    <row r="244" spans="1:3" ht="15.75">
      <c r="A244" s="82"/>
      <c r="C244" s="31"/>
    </row>
    <row r="245" spans="1:3" ht="15.75">
      <c r="A245" s="82"/>
      <c r="C245" s="31"/>
    </row>
    <row r="246" spans="1:2" ht="15.75">
      <c r="A246" s="82">
        <v>24</v>
      </c>
      <c r="B246" s="21" t="s">
        <v>35</v>
      </c>
    </row>
    <row r="247" spans="1:5" ht="15.75">
      <c r="A247" s="82"/>
      <c r="B247" s="166" t="s">
        <v>189</v>
      </c>
      <c r="C247" s="166"/>
      <c r="D247" s="166"/>
      <c r="E247" s="166"/>
    </row>
    <row r="248" ht="15.75">
      <c r="A248" s="82"/>
    </row>
    <row r="249" ht="15.75">
      <c r="A249" s="82"/>
    </row>
    <row r="250" spans="1:2" ht="15.75">
      <c r="A250" s="82">
        <v>25</v>
      </c>
      <c r="B250" s="21" t="s">
        <v>36</v>
      </c>
    </row>
    <row r="251" spans="1:5" ht="30" customHeight="1">
      <c r="A251" s="82"/>
      <c r="B251" s="146" t="s">
        <v>219</v>
      </c>
      <c r="C251" s="146"/>
      <c r="D251" s="146"/>
      <c r="E251" s="146"/>
    </row>
    <row r="252" ht="15.75">
      <c r="A252" s="82"/>
    </row>
    <row r="253" ht="15.75">
      <c r="A253" s="82"/>
    </row>
    <row r="254" spans="1:2" ht="15.75">
      <c r="A254" s="82">
        <v>26</v>
      </c>
      <c r="B254" s="21" t="s">
        <v>45</v>
      </c>
    </row>
    <row r="255" spans="1:5" ht="15.75">
      <c r="A255" s="82"/>
      <c r="B255" s="151" t="s">
        <v>220</v>
      </c>
      <c r="C255" s="151"/>
      <c r="D255" s="151"/>
      <c r="E255" s="151"/>
    </row>
    <row r="256" spans="1:5" ht="15.75" customHeight="1">
      <c r="A256" s="82"/>
      <c r="B256" s="56"/>
      <c r="C256" s="56"/>
      <c r="D256" s="56"/>
      <c r="E256" s="56"/>
    </row>
    <row r="257" spans="1:5" ht="15.75" customHeight="1">
      <c r="A257" s="82"/>
      <c r="B257" s="56"/>
      <c r="C257" s="56"/>
      <c r="D257" s="56"/>
      <c r="E257" s="56"/>
    </row>
    <row r="258" spans="1:2" ht="15.75">
      <c r="A258" s="82">
        <v>27</v>
      </c>
      <c r="B258" s="21" t="s">
        <v>59</v>
      </c>
    </row>
    <row r="259" spans="1:5" ht="30.75" customHeight="1">
      <c r="A259" s="82"/>
      <c r="B259" s="159" t="s">
        <v>115</v>
      </c>
      <c r="C259" s="159"/>
      <c r="D259" s="159"/>
      <c r="E259" s="159"/>
    </row>
    <row r="260" ht="15.75">
      <c r="A260" s="82"/>
    </row>
    <row r="261" spans="1:4" ht="15.75">
      <c r="A261" s="82"/>
      <c r="C261" s="29" t="s">
        <v>66</v>
      </c>
      <c r="D261" s="29" t="s">
        <v>67</v>
      </c>
    </row>
    <row r="262" spans="1:4" ht="47.25">
      <c r="A262" s="82"/>
      <c r="C262" s="29" t="s">
        <v>217</v>
      </c>
      <c r="D262" s="29" t="s">
        <v>214</v>
      </c>
    </row>
    <row r="263" spans="1:2" ht="15.75">
      <c r="A263" s="82"/>
      <c r="B263" s="59" t="s">
        <v>37</v>
      </c>
    </row>
    <row r="264" spans="1:4" ht="15.75">
      <c r="A264" s="82"/>
      <c r="B264" s="19" t="s">
        <v>190</v>
      </c>
      <c r="C264" s="26">
        <f>+'IS'!C43</f>
        <v>7083</v>
      </c>
      <c r="D264" s="26">
        <f>+'IS'!G43</f>
        <v>22083</v>
      </c>
    </row>
    <row r="265" spans="1:4" ht="15.75">
      <c r="A265" s="82"/>
      <c r="B265" s="19" t="s">
        <v>60</v>
      </c>
      <c r="C265" s="26">
        <v>334014</v>
      </c>
      <c r="D265" s="26">
        <v>334005</v>
      </c>
    </row>
    <row r="266" ht="15.75">
      <c r="A266" s="82"/>
    </row>
    <row r="267" spans="1:4" ht="15.75">
      <c r="A267" s="82"/>
      <c r="B267" s="19" t="s">
        <v>69</v>
      </c>
      <c r="C267" s="60">
        <f>C264*100/C265</f>
        <v>2.1205697964755967</v>
      </c>
      <c r="D267" s="60">
        <f>D264*100/D265</f>
        <v>6.611577670992949</v>
      </c>
    </row>
    <row r="268" spans="1:4" ht="15.75">
      <c r="A268" s="82"/>
      <c r="C268" s="60"/>
      <c r="D268" s="60"/>
    </row>
    <row r="269" spans="1:5" ht="63" customHeight="1">
      <c r="A269" s="82"/>
      <c r="B269" s="151" t="s">
        <v>231</v>
      </c>
      <c r="C269" s="151"/>
      <c r="D269" s="151"/>
      <c r="E269" s="151"/>
    </row>
    <row r="270" spans="1:4" ht="15.75">
      <c r="A270" s="82"/>
      <c r="C270" s="60"/>
      <c r="D270" s="60"/>
    </row>
    <row r="271" spans="1:4" ht="15.75">
      <c r="A271" s="82"/>
      <c r="C271" s="29" t="s">
        <v>66</v>
      </c>
      <c r="D271" s="29" t="s">
        <v>67</v>
      </c>
    </row>
    <row r="272" spans="1:4" ht="47.25">
      <c r="A272" s="82"/>
      <c r="C272" s="29" t="s">
        <v>217</v>
      </c>
      <c r="D272" s="29" t="s">
        <v>214</v>
      </c>
    </row>
    <row r="273" spans="1:2" ht="15.75">
      <c r="A273" s="82"/>
      <c r="B273" s="59" t="s">
        <v>232</v>
      </c>
    </row>
    <row r="274" spans="1:4" ht="15.75">
      <c r="A274" s="82"/>
      <c r="B274" s="19" t="s">
        <v>233</v>
      </c>
      <c r="C274" s="26">
        <f>+C264</f>
        <v>7083</v>
      </c>
      <c r="D274" s="26">
        <f>+D264</f>
        <v>22083</v>
      </c>
    </row>
    <row r="275" spans="1:4" ht="15.75">
      <c r="A275" s="82"/>
      <c r="C275" s="26"/>
      <c r="D275" s="26"/>
    </row>
    <row r="276" spans="1:4" ht="15.75">
      <c r="A276" s="82"/>
      <c r="B276" s="19" t="s">
        <v>60</v>
      </c>
      <c r="C276" s="26">
        <v>334014</v>
      </c>
      <c r="D276" s="26">
        <v>334005</v>
      </c>
    </row>
    <row r="277" spans="1:4" ht="15.75">
      <c r="A277" s="82"/>
      <c r="B277" s="19" t="s">
        <v>236</v>
      </c>
      <c r="C277" s="26">
        <v>3003</v>
      </c>
      <c r="D277" s="17">
        <v>0</v>
      </c>
    </row>
    <row r="278" spans="1:4" ht="16.5" thickBot="1">
      <c r="A278" s="82"/>
      <c r="B278" s="19" t="s">
        <v>234</v>
      </c>
      <c r="C278" s="58">
        <f>SUM(C276:C277)</f>
        <v>337017</v>
      </c>
      <c r="D278" s="58">
        <f>SUM(D276:D277)</f>
        <v>334005</v>
      </c>
    </row>
    <row r="279" ht="16.5" thickTop="1">
      <c r="A279" s="82"/>
    </row>
    <row r="280" spans="1:4" ht="15.75">
      <c r="A280" s="82"/>
      <c r="B280" s="19" t="s">
        <v>235</v>
      </c>
      <c r="C280" s="60">
        <f>C274/C278*100</f>
        <v>2.1016743962470734</v>
      </c>
      <c r="D280" s="17">
        <v>0</v>
      </c>
    </row>
    <row r="281" spans="1:4" ht="15.75">
      <c r="A281" s="82"/>
      <c r="C281" s="60"/>
      <c r="D281" s="60"/>
    </row>
    <row r="282" spans="1:5" ht="107.25" customHeight="1">
      <c r="A282" s="82"/>
      <c r="B282" s="151" t="s">
        <v>237</v>
      </c>
      <c r="C282" s="151"/>
      <c r="D282" s="151"/>
      <c r="E282" s="151"/>
    </row>
    <row r="283" ht="15.75">
      <c r="A283" s="82"/>
    </row>
    <row r="284" spans="1:5" ht="30.75" customHeight="1">
      <c r="A284" s="82"/>
      <c r="B284" s="159" t="s">
        <v>56</v>
      </c>
      <c r="C284" s="159"/>
      <c r="D284" s="159"/>
      <c r="E284" s="159"/>
    </row>
    <row r="285" spans="1:5" ht="15.75">
      <c r="A285" s="82"/>
      <c r="B285" s="66"/>
      <c r="C285" s="66"/>
      <c r="D285" s="66"/>
      <c r="E285" s="66"/>
    </row>
    <row r="286" spans="1:2" ht="15.75">
      <c r="A286" s="82">
        <v>28</v>
      </c>
      <c r="B286" s="21" t="s">
        <v>46</v>
      </c>
    </row>
    <row r="287" spans="1:5" ht="30.75" customHeight="1">
      <c r="A287" s="82"/>
      <c r="B287" s="159" t="s">
        <v>222</v>
      </c>
      <c r="C287" s="159"/>
      <c r="D287" s="159"/>
      <c r="E287" s="159"/>
    </row>
  </sheetData>
  <mergeCells count="56">
    <mergeCell ref="B251:E251"/>
    <mergeCell ref="B259:E259"/>
    <mergeCell ref="B282:E282"/>
    <mergeCell ref="B243:E243"/>
    <mergeCell ref="B269:E269"/>
    <mergeCell ref="B287:E287"/>
    <mergeCell ref="B255:E255"/>
    <mergeCell ref="B217:E217"/>
    <mergeCell ref="B204:E204"/>
    <mergeCell ref="C206:D206"/>
    <mergeCell ref="B223:E223"/>
    <mergeCell ref="B220:E220"/>
    <mergeCell ref="B247:E247"/>
    <mergeCell ref="B284:E284"/>
    <mergeCell ref="B237:E237"/>
    <mergeCell ref="B49:E49"/>
    <mergeCell ref="B72:E72"/>
    <mergeCell ref="B39:E39"/>
    <mergeCell ref="B43:E43"/>
    <mergeCell ref="B61:E61"/>
    <mergeCell ref="B64:E64"/>
    <mergeCell ref="B70:E70"/>
    <mergeCell ref="B67:E67"/>
    <mergeCell ref="B10:E10"/>
    <mergeCell ref="B12:E12"/>
    <mergeCell ref="B58:E58"/>
    <mergeCell ref="B57:E57"/>
    <mergeCell ref="B47:E47"/>
    <mergeCell ref="B53:E53"/>
    <mergeCell ref="B55:E55"/>
    <mergeCell ref="B15:E15"/>
    <mergeCell ref="B35:E35"/>
    <mergeCell ref="B41:E41"/>
    <mergeCell ref="B241:E241"/>
    <mergeCell ref="B226:E226"/>
    <mergeCell ref="B195:E195"/>
    <mergeCell ref="B199:E199"/>
    <mergeCell ref="B203:E203"/>
    <mergeCell ref="B201:E201"/>
    <mergeCell ref="B138:E138"/>
    <mergeCell ref="B175:E175"/>
    <mergeCell ref="B229:E229"/>
    <mergeCell ref="B239:E239"/>
    <mergeCell ref="B185:E185"/>
    <mergeCell ref="B191:E191"/>
    <mergeCell ref="B188:E188"/>
    <mergeCell ref="B74:E74"/>
    <mergeCell ref="B117:E117"/>
    <mergeCell ref="B87:E87"/>
    <mergeCell ref="B183:E183"/>
    <mergeCell ref="B179:E179"/>
    <mergeCell ref="B123:E123"/>
    <mergeCell ref="B120:E120"/>
    <mergeCell ref="B125:E125"/>
    <mergeCell ref="B127:E127"/>
    <mergeCell ref="B136:E136"/>
  </mergeCells>
  <printOptions horizontalCentered="1"/>
  <pageMargins left="0.75" right="0.75" top="0.5" bottom="0.5" header="0.5" footer="0.5"/>
  <pageSetup fitToHeight="10" fitToWidth="1" horizontalDpi="600" verticalDpi="600" orientation="portrait" paperSize="9" scale="81" r:id="rId2"/>
  <rowBreaks count="2" manualBreakCount="2">
    <brk id="205" max="255" man="1"/>
    <brk id="2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Henry Voo</cp:lastModifiedBy>
  <cp:lastPrinted>2006-11-23T00:53:14Z</cp:lastPrinted>
  <dcterms:created xsi:type="dcterms:W3CDTF">2003-08-01T03:54:06Z</dcterms:created>
  <dcterms:modified xsi:type="dcterms:W3CDTF">2006-11-23T04:55:55Z</dcterms:modified>
  <cp:category/>
  <cp:version/>
  <cp:contentType/>
  <cp:contentStatus/>
</cp:coreProperties>
</file>